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cuments\Data\Camping_car Rapido\Voyages en Camping-car\Roumanie_Hongrie\"/>
    </mc:Choice>
  </mc:AlternateContent>
  <xr:revisionPtr revIDLastSave="0" documentId="13_ncr:1_{2B78CA09-F4D6-4487-B5C7-1E192F9C1D2E}" xr6:coauthVersionLast="47" xr6:coauthVersionMax="47" xr10:uidLastSave="{00000000-0000-0000-0000-000000000000}"/>
  <bookViews>
    <workbookView minimized="1" xWindow="2625" yWindow="180" windowWidth="25890" windowHeight="15405" activeTab="1" xr2:uid="{00000000-000D-0000-FFFF-FFFF00000000}"/>
  </bookViews>
  <sheets>
    <sheet name="Planning" sheetId="3" r:id="rId1"/>
    <sheet name="RECAP" sheetId="1" r:id="rId2"/>
    <sheet name="Depens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6" i="3"/>
  <c r="S7" i="3"/>
  <c r="S8" i="3"/>
  <c r="S9" i="3"/>
  <c r="S10" i="3"/>
  <c r="S5" i="3"/>
  <c r="F17" i="1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6" i="3"/>
  <c r="Q6" i="3"/>
  <c r="P7" i="3"/>
  <c r="Q7" i="3"/>
  <c r="P8" i="3"/>
  <c r="Q8" i="3"/>
  <c r="P9" i="3"/>
  <c r="Q9" i="3"/>
  <c r="Q5" i="3"/>
  <c r="P5" i="3"/>
  <c r="L4" i="3"/>
  <c r="S4" i="3" l="1"/>
  <c r="Q4" i="3"/>
  <c r="P4" i="3"/>
  <c r="B15" i="1" s="1"/>
  <c r="J6" i="3"/>
  <c r="K5" i="3"/>
  <c r="J7" i="3" l="1"/>
  <c r="K6" i="3"/>
  <c r="K72" i="3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N2" i="4"/>
  <c r="M2" i="4" s="1"/>
  <c r="L2" i="4"/>
  <c r="K2" i="4"/>
  <c r="J2" i="4"/>
  <c r="I2" i="4"/>
  <c r="H2" i="4"/>
  <c r="G2" i="4"/>
  <c r="F2" i="4"/>
  <c r="E2" i="4"/>
  <c r="D2" i="4"/>
  <c r="J8" i="3" l="1"/>
  <c r="K7" i="3"/>
  <c r="C2" i="4"/>
  <c r="J9" i="3" l="1"/>
  <c r="K8" i="3"/>
  <c r="J11" i="3" l="1"/>
  <c r="K9" i="3"/>
  <c r="J13" i="3" l="1"/>
  <c r="K11" i="3"/>
  <c r="J10" i="3"/>
  <c r="I4" i="3"/>
  <c r="J15" i="3" l="1"/>
  <c r="K13" i="3"/>
  <c r="J12" i="3"/>
  <c r="K10" i="3"/>
  <c r="B6" i="1"/>
  <c r="B7" i="1" s="1"/>
  <c r="F4" i="3"/>
  <c r="B5" i="1" s="1"/>
  <c r="K15" i="3" l="1"/>
  <c r="J17" i="3"/>
  <c r="J14" i="3"/>
  <c r="K12" i="3"/>
  <c r="B11" i="1"/>
  <c r="B1" i="1" s="1"/>
  <c r="K14" i="3" l="1"/>
  <c r="J16" i="3"/>
  <c r="J19" i="3"/>
  <c r="K17" i="3"/>
  <c r="J21" i="3" l="1"/>
  <c r="K21" i="3" s="1"/>
  <c r="K19" i="3"/>
  <c r="K16" i="3"/>
  <c r="J18" i="3"/>
  <c r="K18" i="3" l="1"/>
  <c r="J20" i="3"/>
  <c r="K20" i="3" s="1"/>
  <c r="J22" i="3"/>
  <c r="K22" i="3" l="1"/>
  <c r="J23" i="3"/>
  <c r="K23" i="3" l="1"/>
  <c r="J24" i="3"/>
  <c r="J25" i="3" l="1"/>
  <c r="K24" i="3"/>
  <c r="J26" i="3" l="1"/>
  <c r="K25" i="3"/>
  <c r="J27" i="3" l="1"/>
  <c r="J29" i="3" s="1"/>
  <c r="K26" i="3"/>
  <c r="K29" i="3" l="1"/>
  <c r="J30" i="3"/>
  <c r="J31" i="3" s="1"/>
  <c r="K27" i="3"/>
  <c r="K31" i="3" l="1"/>
  <c r="J32" i="3"/>
  <c r="K30" i="3"/>
  <c r="K32" i="3" l="1"/>
  <c r="J33" i="3"/>
  <c r="K33" i="3" l="1"/>
  <c r="J34" i="3"/>
  <c r="K34" i="3" l="1"/>
  <c r="J35" i="3"/>
  <c r="J73" i="3" l="1"/>
  <c r="J36" i="3"/>
  <c r="J37" i="3" s="1"/>
  <c r="K35" i="3"/>
  <c r="K37" i="3" l="1"/>
  <c r="J38" i="3"/>
  <c r="J74" i="3"/>
  <c r="K73" i="3"/>
  <c r="K36" i="3"/>
  <c r="K38" i="3" l="1"/>
  <c r="J39" i="3"/>
  <c r="J40" i="3" s="1"/>
  <c r="J75" i="3"/>
  <c r="J76" i="3" s="1"/>
  <c r="K74" i="3"/>
  <c r="K76" i="3" l="1"/>
  <c r="J77" i="3"/>
  <c r="K40" i="3"/>
  <c r="J41" i="3"/>
  <c r="J42" i="3" s="1"/>
  <c r="K39" i="3"/>
  <c r="K75" i="3"/>
  <c r="K77" i="3" l="1"/>
  <c r="J78" i="3"/>
  <c r="K42" i="3"/>
  <c r="J43" i="3"/>
  <c r="K41" i="3"/>
  <c r="K78" i="3" l="1"/>
  <c r="J79" i="3"/>
  <c r="J44" i="3"/>
  <c r="K43" i="3"/>
  <c r="K79" i="3" l="1"/>
  <c r="J80" i="3"/>
  <c r="K80" i="3" s="1"/>
  <c r="K44" i="3"/>
  <c r="J45" i="3"/>
  <c r="K45" i="3" s="1"/>
  <c r="K46" i="3" l="1"/>
  <c r="J47" i="3"/>
  <c r="J48" i="3" l="1"/>
  <c r="K47" i="3"/>
  <c r="J49" i="3" l="1"/>
  <c r="K48" i="3"/>
  <c r="K49" i="3" l="1"/>
  <c r="J50" i="3"/>
  <c r="K50" i="3" l="1"/>
  <c r="J51" i="3"/>
  <c r="J52" i="3" l="1"/>
  <c r="K51" i="3"/>
  <c r="J53" i="3" l="1"/>
  <c r="K52" i="3"/>
  <c r="K53" i="3" l="1"/>
  <c r="J54" i="3"/>
  <c r="J55" i="3" l="1"/>
  <c r="K54" i="3"/>
  <c r="J56" i="3" l="1"/>
  <c r="K55" i="3"/>
  <c r="K56" i="3" l="1"/>
  <c r="J57" i="3"/>
  <c r="K57" i="3" l="1"/>
  <c r="J58" i="3"/>
  <c r="J60" i="3" l="1"/>
  <c r="K58" i="3"/>
  <c r="J64" i="3" l="1"/>
  <c r="K60" i="3"/>
  <c r="J65" i="3" l="1"/>
  <c r="K64" i="3"/>
  <c r="J66" i="3" l="1"/>
  <c r="K65" i="3"/>
  <c r="J69" i="3" l="1"/>
  <c r="K66" i="3"/>
  <c r="J70" i="3" l="1"/>
  <c r="K69" i="3"/>
  <c r="J71" i="3" l="1"/>
  <c r="K71" i="3" s="1"/>
  <c r="K70" i="3"/>
</calcChain>
</file>

<file path=xl/sharedStrings.xml><?xml version="1.0" encoding="utf-8"?>
<sst xmlns="http://schemas.openxmlformats.org/spreadsheetml/2006/main" count="317" uniqueCount="238">
  <si>
    <t>Cout Total</t>
  </si>
  <si>
    <t>Date de départ</t>
  </si>
  <si>
    <t>Nb de nuitées</t>
  </si>
  <si>
    <t>Total km</t>
  </si>
  <si>
    <t>Conso moy</t>
  </si>
  <si>
    <t>Nb de Litre GO</t>
  </si>
  <si>
    <t>Prix / litre</t>
  </si>
  <si>
    <t>Cout GO</t>
  </si>
  <si>
    <t>Gaz / GPL</t>
  </si>
  <si>
    <t>approx</t>
  </si>
  <si>
    <t>Restaurant</t>
  </si>
  <si>
    <t>Visites</t>
  </si>
  <si>
    <t>Péages</t>
  </si>
  <si>
    <t>routes, tunnel, ponts</t>
  </si>
  <si>
    <t>Divers</t>
  </si>
  <si>
    <t>Villes</t>
  </si>
  <si>
    <t>Nb nuits</t>
  </si>
  <si>
    <t>Date</t>
  </si>
  <si>
    <t>Chambéry</t>
  </si>
  <si>
    <t>Date arrivée</t>
  </si>
  <si>
    <t>Prix moy</t>
  </si>
  <si>
    <t>Nuits</t>
  </si>
  <si>
    <t>Alimentation</t>
  </si>
  <si>
    <t>Camping</t>
  </si>
  <si>
    <t xml:space="preserve">Km </t>
  </si>
  <si>
    <t>Durée</t>
  </si>
  <si>
    <t>Sans Péage</t>
  </si>
  <si>
    <t>Km</t>
  </si>
  <si>
    <t>Budget prévu</t>
  </si>
  <si>
    <t>BUDGET REEL</t>
  </si>
  <si>
    <t>Index KM</t>
  </si>
  <si>
    <t>Dates</t>
  </si>
  <si>
    <t>Total</t>
  </si>
  <si>
    <t>Restau</t>
  </si>
  <si>
    <t>Alim.</t>
  </si>
  <si>
    <t>Boissons conso</t>
  </si>
  <si>
    <t>Transport (ferry, péages)</t>
  </si>
  <si>
    <t>Camping, parking</t>
  </si>
  <si>
    <t>Diesel</t>
  </si>
  <si>
    <t>GPL</t>
  </si>
  <si>
    <t>Nb Jours</t>
  </si>
  <si>
    <t>Mureck (Autriche)</t>
  </si>
  <si>
    <t>Tiszakeckse</t>
  </si>
  <si>
    <t>Lipova</t>
  </si>
  <si>
    <t>Medias</t>
  </si>
  <si>
    <t>Sibiu</t>
  </si>
  <si>
    <t>Visite autocar</t>
  </si>
  <si>
    <t>Bran</t>
  </si>
  <si>
    <t>Bucarest</t>
  </si>
  <si>
    <t>Mamaia</t>
  </si>
  <si>
    <t>Journée libre</t>
  </si>
  <si>
    <t>Tulcea</t>
  </si>
  <si>
    <t>Costisa</t>
  </si>
  <si>
    <t>Neamt</t>
  </si>
  <si>
    <t>Sucevita</t>
  </si>
  <si>
    <t>Viseu de Sus</t>
  </si>
  <si>
    <t>Sapanta</t>
  </si>
  <si>
    <t>Visite libre</t>
  </si>
  <si>
    <t>Balade en train</t>
  </si>
  <si>
    <t>Szeged</t>
  </si>
  <si>
    <t>Pecs</t>
  </si>
  <si>
    <t>Zagreb</t>
  </si>
  <si>
    <t>N</t>
  </si>
  <si>
    <t>Latisana</t>
  </si>
  <si>
    <t>Soave</t>
  </si>
  <si>
    <t>45.423599, 11.245100</t>
  </si>
  <si>
    <t>45.781300, 12.993400</t>
  </si>
  <si>
    <t>45.801899, 15.827300</t>
  </si>
  <si>
    <t>46.086102, 18.263000</t>
  </si>
  <si>
    <t>46.257479, 20.167930</t>
  </si>
  <si>
    <t>Novara</t>
  </si>
  <si>
    <t>Chez nous</t>
  </si>
  <si>
    <t>46.936700, 20.120944</t>
  </si>
  <si>
    <t>Tisza Thermal Camping</t>
  </si>
  <si>
    <t>46.071350, 21.704413</t>
  </si>
  <si>
    <t>Camping Baïle</t>
  </si>
  <si>
    <t>46.214168, 24.324899</t>
  </si>
  <si>
    <t>Camping à Blajel ?</t>
  </si>
  <si>
    <t>45.528842, 25.371060  Vampire Camping au nord de Bran</t>
  </si>
  <si>
    <t>45.511733, 25.363894 Vampire Camping au sud de Bran</t>
  </si>
  <si>
    <t>44.522517, 26.091546 Camping Casa Alba (nord de la ville)</t>
  </si>
  <si>
    <t>44.380371, 25.966233 Camping Bucuresti Belvedere (ouest de la ville)</t>
  </si>
  <si>
    <t>Trop de camping ???</t>
  </si>
  <si>
    <t>Parking gardé ?</t>
  </si>
  <si>
    <t>46.752015, 26.662637 Caravans Camping Costişa</t>
  </si>
  <si>
    <t>Mânăstirea Neamț
617502, Roumanie
47.263813, 26.209017</t>
  </si>
  <si>
    <t>Pas trouvé de camping ?</t>
  </si>
  <si>
    <t>45.792000, 24.148800</t>
  </si>
  <si>
    <t>Parking 0,41€/H</t>
  </si>
  <si>
    <t xml:space="preserve"> Mausolée Marasesti</t>
  </si>
  <si>
    <t>45.873936, 27.207788</t>
  </si>
  <si>
    <t>Point GPS du Mausolée</t>
  </si>
  <si>
    <t>Gorges de Bicaz</t>
  </si>
  <si>
    <t>Monastère de Sucu</t>
  </si>
  <si>
    <t>Monastère de Sihastria</t>
  </si>
  <si>
    <t>Stationnement ou on peut ?</t>
  </si>
  <si>
    <t>Sihastria Monastery
Strada Mănăstirilor, 617500, Roumanie
47.175893, 26.167922</t>
  </si>
  <si>
    <t>Pas trouvé ?</t>
  </si>
  <si>
    <t>Ciocanesti</t>
  </si>
  <si>
    <t>Village typique stationnement ou on peut ?</t>
  </si>
  <si>
    <t>Sur Parking ?</t>
  </si>
  <si>
    <t>Col de Prislop</t>
  </si>
  <si>
    <t>Săpânța
437305, Roumanie
47.952836, 23.697213</t>
  </si>
  <si>
    <t>Chambery</t>
  </si>
  <si>
    <t>Padoue</t>
  </si>
  <si>
    <t>Col de Mont Cenis</t>
  </si>
  <si>
    <t>Novare</t>
  </si>
  <si>
    <t>Bergame</t>
  </si>
  <si>
    <t>HONGRIE-ROUMANIE</t>
  </si>
  <si>
    <t>45.713100, 9.701840</t>
  </si>
  <si>
    <t>45.395868, 11.876983</t>
  </si>
  <si>
    <t>45.436840,8.618433</t>
  </si>
  <si>
    <t>45.444698,8.618740</t>
  </si>
  <si>
    <t>Prix 1</t>
  </si>
  <si>
    <t>Prix 2</t>
  </si>
  <si>
    <t>Grottes de Postojna</t>
  </si>
  <si>
    <t>45.814201, 14.128600</t>
  </si>
  <si>
    <t>Château de Predjama</t>
  </si>
  <si>
    <t>parking jour</t>
  </si>
  <si>
    <t>45.781300,14.202100</t>
  </si>
  <si>
    <t>46.166901, 14.309700</t>
  </si>
  <si>
    <t>Skofja Loka</t>
  </si>
  <si>
    <t>Ljubljana</t>
  </si>
  <si>
    <t>46.064602, 14.502000</t>
  </si>
  <si>
    <t>village medieval</t>
  </si>
  <si>
    <t>Lasko</t>
  </si>
  <si>
    <t>Celje</t>
  </si>
  <si>
    <t>Maribor</t>
  </si>
  <si>
    <t>Ptuj</t>
  </si>
  <si>
    <t>Avec Prix 1</t>
  </si>
  <si>
    <t>avec prix 2</t>
  </si>
  <si>
    <t>keszthely (Helikon Kstelymuzeum</t>
  </si>
  <si>
    <t>Thermes</t>
  </si>
  <si>
    <t>Capital</t>
  </si>
  <si>
    <t>Tihany</t>
  </si>
  <si>
    <t>Abbaye</t>
  </si>
  <si>
    <t>Porcelaine</t>
  </si>
  <si>
    <t>Herend</t>
  </si>
  <si>
    <t>Badacsony</t>
  </si>
  <si>
    <t>Vignobles/vin</t>
  </si>
  <si>
    <t>47.131000, 17.751923</t>
  </si>
  <si>
    <t>46.906371, 17.893819</t>
  </si>
  <si>
    <t>Székesfehérvár</t>
  </si>
  <si>
    <t>Bory Castle</t>
  </si>
  <si>
    <t>47.207453, 18.443150</t>
  </si>
  <si>
    <t>47.475800, 19.082899</t>
  </si>
  <si>
    <t>Budapest</t>
  </si>
  <si>
    <t>47.518336, 19.089801</t>
  </si>
  <si>
    <t>Godollo</t>
  </si>
  <si>
    <t>Eger</t>
  </si>
  <si>
    <t>47.594101, 19.360500</t>
  </si>
  <si>
    <t>47.892200, 20.360701</t>
  </si>
  <si>
    <t>46.765701,17.256300</t>
  </si>
  <si>
    <t>46.414114, 15.866674</t>
  </si>
  <si>
    <t>46.163300,15.231700</t>
  </si>
  <si>
    <t>46.225498,15.261000</t>
  </si>
  <si>
    <t>46.565601, 15.619700</t>
  </si>
  <si>
    <t>46.788200, 17.500299</t>
  </si>
  <si>
    <t>Therme Troglod.</t>
  </si>
  <si>
    <t>Miskolc</t>
  </si>
  <si>
    <t>Presov</t>
  </si>
  <si>
    <t>Poprad</t>
  </si>
  <si>
    <t>Rajecké Teplice</t>
  </si>
  <si>
    <t>Bratislava</t>
  </si>
  <si>
    <t>Vienne</t>
  </si>
  <si>
    <t>Vlkolinec</t>
  </si>
  <si>
    <t>village typiquz</t>
  </si>
  <si>
    <t>Pribylina</t>
  </si>
  <si>
    <t>village typique</t>
  </si>
  <si>
    <t>Svätý Kríž</t>
  </si>
  <si>
    <t>48.066898, 20.753799</t>
  </si>
  <si>
    <t>48.123100, 21.417900</t>
  </si>
  <si>
    <t>48.687599, 21.256300</t>
  </si>
  <si>
    <t>Bardejov</t>
  </si>
  <si>
    <t>Bojnice</t>
  </si>
  <si>
    <t>Château</t>
  </si>
  <si>
    <t>49.295513, 21.281888</t>
  </si>
  <si>
    <t>49.341664, 21.293872</t>
  </si>
  <si>
    <t>48.998501, 20.770599</t>
  </si>
  <si>
    <t>Zehra et château de Spis</t>
  </si>
  <si>
    <t>49.059998, 20.309822</t>
  </si>
  <si>
    <t>Eglise en bois</t>
  </si>
  <si>
    <t>49.034312, 19.538525</t>
  </si>
  <si>
    <t>49.033001, 19.271799</t>
  </si>
  <si>
    <t>49.105214,19.806331</t>
  </si>
  <si>
    <t>48.775902, 18.577700</t>
  </si>
  <si>
    <t>à Mureck la veille</t>
  </si>
  <si>
    <t>soit le 24/8</t>
  </si>
  <si>
    <t>49.132622, 18.688830</t>
  </si>
  <si>
    <t>Trnava</t>
  </si>
  <si>
    <t>Zilina</t>
  </si>
  <si>
    <t>49.208885, 18.787681</t>
  </si>
  <si>
    <t>48.372396, 17.590243</t>
  </si>
  <si>
    <t>Baden</t>
  </si>
  <si>
    <t>Wiener Neustadt</t>
  </si>
  <si>
    <t>48.188179, 17.185130</t>
  </si>
  <si>
    <t>48.209702, 16.447300</t>
  </si>
  <si>
    <t>48.005004, 16.223045</t>
  </si>
  <si>
    <t>47.817140, 16.238150</t>
  </si>
  <si>
    <t>46.704396, 15.773031</t>
  </si>
  <si>
    <t>Hongrie</t>
  </si>
  <si>
    <t>Roumanie</t>
  </si>
  <si>
    <t>Arr entre 14 et 16h</t>
  </si>
  <si>
    <t>Debrecen</t>
  </si>
  <si>
    <t>47.508464, 21.637903</t>
  </si>
  <si>
    <t>lavage linge</t>
  </si>
  <si>
    <t>Rijeka</t>
  </si>
  <si>
    <t>45.328383, 14.458610</t>
  </si>
  <si>
    <t>45.245351,6.931387</t>
  </si>
  <si>
    <t>Prix tot 1</t>
  </si>
  <si>
    <t>Prix tot 2</t>
  </si>
  <si>
    <t>Agence Roumanie</t>
  </si>
  <si>
    <t>France</t>
  </si>
  <si>
    <t>Italie</t>
  </si>
  <si>
    <t>Slovenie</t>
  </si>
  <si>
    <t>Slovaquie</t>
  </si>
  <si>
    <t>Autriche</t>
  </si>
  <si>
    <t>Croatie</t>
  </si>
  <si>
    <t>10J</t>
  </si>
  <si>
    <t>30J</t>
  </si>
  <si>
    <t>TokaJ</t>
  </si>
  <si>
    <t>https://ematrica.nemzetiutdij.hu/</t>
  </si>
  <si>
    <t>contact / ChienCCPchienExcl</t>
  </si>
  <si>
    <t>7270 HUF</t>
  </si>
  <si>
    <t>9930 HUF</t>
  </si>
  <si>
    <t>Euro</t>
  </si>
  <si>
    <t>https://eznamka.sk/en/evignettes/types-and-prices</t>
  </si>
  <si>
    <t>Prix carburants</t>
  </si>
  <si>
    <t>L/100</t>
  </si>
  <si>
    <t>v</t>
  </si>
  <si>
    <t>Kosice (resto)</t>
  </si>
  <si>
    <t>Slavia</t>
  </si>
  <si>
    <t>Hlavna 63, Kosice 040 01 Slovaquie    +421 903 653 636    Site Web    Menu</t>
  </si>
  <si>
    <t>http://www.kaviarenslavia.sk/sk/</t>
  </si>
  <si>
    <t>Hercegkút</t>
  </si>
  <si>
    <t>cave entrées triang.</t>
  </si>
  <si>
    <t>48.115002, 21.418800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</si>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</sst>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€-40C];[Red]&quot;-&quot;#,##0.00&quot; &quot;[$€-40C]"/>
    <numFmt numFmtId="165" formatCode="ddd"/>
    <numFmt numFmtId="166" formatCode="h:mm;@"/>
    <numFmt numFmtId="167" formatCode="dd/mm/yy;@"/>
  </numFmts>
  <fonts count="32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"/>
      <family val="2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sz val="18"/>
      <color rgb="FF666699"/>
      <name val="Calibri Light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9"/>
      <color rgb="FF000000"/>
      <name val="Helvetica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FF99CC"/>
        <bgColor rgb="FFFF99CC"/>
      </patternFill>
    </fill>
    <fill>
      <patternFill patternType="solid">
        <fgColor rgb="FF99FFFF"/>
        <bgColor rgb="FF99FFFF"/>
      </patternFill>
    </fill>
    <fill>
      <patternFill patternType="solid">
        <fgColor rgb="FFFFFF66"/>
        <bgColor rgb="FFFFFF6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FF6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99FFFF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99CCFF"/>
      </bottom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16" fillId="0" borderId="5"/>
    <xf numFmtId="0" fontId="17" fillId="0" borderId="6"/>
    <xf numFmtId="0" fontId="18" fillId="0" borderId="7"/>
    <xf numFmtId="0" fontId="18" fillId="0" borderId="0"/>
    <xf numFmtId="0" fontId="12" fillId="7" borderId="0"/>
    <xf numFmtId="0" fontId="9" fillId="16" borderId="0"/>
    <xf numFmtId="0" fontId="10" fillId="9" borderId="0"/>
    <xf numFmtId="0" fontId="7" fillId="3" borderId="1"/>
    <xf numFmtId="0" fontId="13" fillId="3" borderId="4"/>
    <xf numFmtId="0" fontId="5" fillId="3" borderId="1"/>
    <xf numFmtId="0" fontId="6" fillId="0" borderId="2"/>
    <xf numFmtId="0" fontId="20" fillId="14" borderId="9"/>
    <xf numFmtId="0" fontId="4" fillId="0" borderId="0"/>
    <xf numFmtId="0" fontId="1" fillId="5" borderId="3"/>
    <xf numFmtId="0" fontId="14" fillId="0" borderId="0"/>
    <xf numFmtId="0" fontId="19" fillId="0" borderId="8"/>
    <xf numFmtId="0" fontId="3" fillId="12" borderId="0"/>
    <xf numFmtId="0" fontId="2" fillId="2" borderId="0"/>
    <xf numFmtId="0" fontId="2" fillId="8" borderId="0"/>
    <xf numFmtId="0" fontId="2" fillId="10" borderId="0"/>
    <xf numFmtId="0" fontId="3" fillId="13" borderId="0"/>
    <xf numFmtId="0" fontId="2" fillId="3" borderId="0"/>
    <xf numFmtId="0" fontId="2" fillId="3" borderId="0"/>
    <xf numFmtId="0" fontId="2" fillId="3" borderId="0"/>
    <xf numFmtId="0" fontId="3" fillId="14" borderId="0"/>
    <xf numFmtId="0" fontId="2" fillId="4" borderId="0"/>
    <xf numFmtId="0" fontId="2" fillId="3" borderId="0"/>
    <xf numFmtId="0" fontId="2" fillId="3" borderId="0"/>
    <xf numFmtId="0" fontId="3" fillId="15" borderId="0"/>
    <xf numFmtId="0" fontId="2" fillId="5" borderId="0"/>
    <xf numFmtId="0" fontId="2" fillId="9" borderId="0"/>
    <xf numFmtId="0" fontId="2" fillId="9" borderId="0"/>
    <xf numFmtId="0" fontId="3" fillId="10" borderId="0"/>
    <xf numFmtId="0" fontId="2" fillId="6" borderId="0"/>
    <xf numFmtId="0" fontId="2" fillId="8" borderId="0"/>
    <xf numFmtId="0" fontId="2" fillId="8" borderId="0"/>
    <xf numFmtId="0" fontId="3" fillId="11" borderId="0"/>
    <xf numFmtId="0" fontId="2" fillId="7" borderId="0"/>
    <xf numFmtId="0" fontId="2" fillId="9" borderId="0"/>
    <xf numFmtId="0" fontId="2" fillId="11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 textRotation="90"/>
    </xf>
    <xf numFmtId="0" fontId="8" fillId="0" borderId="0">
      <alignment horizontal="center" textRotation="90"/>
    </xf>
    <xf numFmtId="0" fontId="11" fillId="0" borderId="0"/>
    <xf numFmtId="0" fontId="11" fillId="0" borderId="0"/>
    <xf numFmtId="164" fontId="11" fillId="0" borderId="0"/>
    <xf numFmtId="0" fontId="11" fillId="0" borderId="0"/>
    <xf numFmtId="0" fontId="15" fillId="0" borderId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21" fillId="17" borderId="10" xfId="0" applyFont="1" applyFill="1" applyBorder="1"/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0" fontId="0" fillId="0" borderId="12" xfId="0" applyBorder="1"/>
    <xf numFmtId="2" fontId="0" fillId="0" borderId="0" xfId="0" applyNumberFormat="1"/>
    <xf numFmtId="0" fontId="0" fillId="19" borderId="12" xfId="0" applyFill="1" applyBorder="1"/>
    <xf numFmtId="14" fontId="0" fillId="19" borderId="12" xfId="0" applyNumberFormat="1" applyFill="1" applyBorder="1"/>
    <xf numFmtId="0" fontId="25" fillId="0" borderId="0" xfId="50"/>
    <xf numFmtId="0" fontId="0" fillId="0" borderId="0" xfId="0" applyAlignment="1">
      <alignment wrapText="1"/>
    </xf>
    <xf numFmtId="0" fontId="24" fillId="0" borderId="12" xfId="0" applyFont="1" applyBorder="1"/>
    <xf numFmtId="0" fontId="27" fillId="0" borderId="1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18" borderId="15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18" borderId="15" xfId="0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0" fillId="0" borderId="0" xfId="0" applyNumberFormat="1"/>
    <xf numFmtId="0" fontId="27" fillId="0" borderId="0" xfId="0" applyFont="1"/>
    <xf numFmtId="166" fontId="24" fillId="0" borderId="0" xfId="0" applyNumberFormat="1" applyFont="1" applyAlignment="1">
      <alignment horizontal="center"/>
    </xf>
    <xf numFmtId="0" fontId="24" fillId="0" borderId="0" xfId="0" applyFont="1"/>
    <xf numFmtId="49" fontId="0" fillId="0" borderId="12" xfId="0" applyNumberFormat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166" fontId="24" fillId="0" borderId="12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0" fillId="21" borderId="0" xfId="0" applyFill="1"/>
    <xf numFmtId="4" fontId="24" fillId="21" borderId="12" xfId="0" applyNumberFormat="1" applyFont="1" applyFill="1" applyBorder="1" applyAlignment="1">
      <alignment horizontal="right" vertical="center"/>
    </xf>
    <xf numFmtId="0" fontId="28" fillId="20" borderId="0" xfId="0" applyFont="1" applyFill="1"/>
    <xf numFmtId="4" fontId="24" fillId="22" borderId="12" xfId="0" applyNumberFormat="1" applyFont="1" applyFill="1" applyBorder="1" applyAlignment="1">
      <alignment horizontal="right" vertical="center"/>
    </xf>
    <xf numFmtId="4" fontId="24" fillId="20" borderId="12" xfId="0" applyNumberFormat="1" applyFont="1" applyFill="1" applyBorder="1" applyAlignment="1">
      <alignment horizontal="right" vertical="center"/>
    </xf>
    <xf numFmtId="4" fontId="0" fillId="23" borderId="19" xfId="0" applyNumberFormat="1" applyFill="1" applyBorder="1"/>
    <xf numFmtId="14" fontId="0" fillId="0" borderId="0" xfId="0" applyNumberFormat="1"/>
    <xf numFmtId="0" fontId="21" fillId="20" borderId="0" xfId="0" applyFont="1" applyFill="1"/>
    <xf numFmtId="10" fontId="23" fillId="22" borderId="12" xfId="0" applyNumberFormat="1" applyFont="1" applyFill="1" applyBorder="1" applyAlignment="1">
      <alignment horizontal="center"/>
    </xf>
    <xf numFmtId="10" fontId="24" fillId="20" borderId="12" xfId="0" applyNumberFormat="1" applyFont="1" applyFill="1" applyBorder="1"/>
    <xf numFmtId="0" fontId="22" fillId="0" borderId="0" xfId="0" applyFont="1" applyAlignment="1">
      <alignment horizontal="center" vertical="center" wrapText="1"/>
    </xf>
    <xf numFmtId="0" fontId="28" fillId="23" borderId="12" xfId="0" applyFont="1" applyFill="1" applyBorder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14" fontId="0" fillId="0" borderId="12" xfId="0" applyNumberFormat="1" applyBorder="1"/>
    <xf numFmtId="4" fontId="0" fillId="24" borderId="12" xfId="0" applyNumberFormat="1" applyFill="1" applyBorder="1"/>
    <xf numFmtId="4" fontId="22" fillId="0" borderId="12" xfId="0" applyNumberFormat="1" applyFont="1" applyBorder="1"/>
    <xf numFmtId="4" fontId="0" fillId="0" borderId="12" xfId="0" applyNumberFormat="1" applyBorder="1"/>
    <xf numFmtId="0" fontId="24" fillId="20" borderId="12" xfId="0" applyFont="1" applyFill="1" applyBorder="1" applyAlignment="1">
      <alignment horizontal="center"/>
    </xf>
    <xf numFmtId="0" fontId="27" fillId="20" borderId="12" xfId="0" applyFont="1" applyFill="1" applyBorder="1" applyAlignment="1">
      <alignment horizontal="center"/>
    </xf>
    <xf numFmtId="0" fontId="24" fillId="20" borderId="12" xfId="0" applyFont="1" applyFill="1" applyBorder="1"/>
    <xf numFmtId="166" fontId="24" fillId="20" borderId="12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2" fillId="0" borderId="0" xfId="0" applyNumberFormat="1" applyFont="1"/>
    <xf numFmtId="0" fontId="28" fillId="0" borderId="14" xfId="0" applyNumberFormat="1" applyFont="1" applyBorder="1" applyAlignment="1">
      <alignment horizontal="center"/>
    </xf>
    <xf numFmtId="165" fontId="22" fillId="0" borderId="12" xfId="0" applyNumberFormat="1" applyFont="1" applyBorder="1"/>
    <xf numFmtId="165" fontId="22" fillId="20" borderId="12" xfId="0" applyNumberFormat="1" applyFont="1" applyFill="1" applyBorder="1"/>
    <xf numFmtId="0" fontId="23" fillId="18" borderId="21" xfId="0" applyFont="1" applyFill="1" applyBorder="1"/>
    <xf numFmtId="0" fontId="24" fillId="0" borderId="22" xfId="0" applyFont="1" applyBorder="1"/>
    <xf numFmtId="0" fontId="24" fillId="0" borderId="16" xfId="0" applyFont="1" applyBorder="1"/>
    <xf numFmtId="0" fontId="29" fillId="0" borderId="12" xfId="0" applyFont="1" applyBorder="1"/>
    <xf numFmtId="0" fontId="24" fillId="20" borderId="16" xfId="0" applyFont="1" applyFill="1" applyBorder="1"/>
    <xf numFmtId="49" fontId="21" fillId="20" borderId="16" xfId="0" applyNumberFormat="1" applyFont="1" applyFill="1" applyBorder="1" applyAlignment="1">
      <alignment horizontal="center"/>
    </xf>
    <xf numFmtId="0" fontId="24" fillId="20" borderId="22" xfId="0" applyFont="1" applyFill="1" applyBorder="1"/>
    <xf numFmtId="0" fontId="22" fillId="0" borderId="12" xfId="0" applyFont="1" applyBorder="1" applyAlignment="1">
      <alignment horizontal="right"/>
    </xf>
    <xf numFmtId="49" fontId="21" fillId="20" borderId="12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167" fontId="24" fillId="0" borderId="0" xfId="0" applyNumberFormat="1" applyFont="1"/>
    <xf numFmtId="167" fontId="23" fillId="0" borderId="20" xfId="0" applyNumberFormat="1" applyFont="1" applyBorder="1" applyAlignment="1">
      <alignment horizontal="center"/>
    </xf>
    <xf numFmtId="167" fontId="24" fillId="0" borderId="12" xfId="0" applyNumberFormat="1" applyFont="1" applyBorder="1"/>
    <xf numFmtId="167" fontId="24" fillId="20" borderId="12" xfId="0" applyNumberFormat="1" applyFont="1" applyFill="1" applyBorder="1"/>
    <xf numFmtId="167" fontId="24" fillId="0" borderId="12" xfId="0" applyNumberFormat="1" applyFont="1" applyFill="1" applyBorder="1"/>
    <xf numFmtId="0" fontId="24" fillId="0" borderId="12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20" borderId="12" xfId="0" applyFont="1" applyFill="1" applyBorder="1" applyAlignment="1">
      <alignment wrapText="1"/>
    </xf>
    <xf numFmtId="0" fontId="23" fillId="0" borderId="12" xfId="0" applyFont="1" applyBorder="1" applyAlignment="1">
      <alignment wrapText="1"/>
    </xf>
    <xf numFmtId="0" fontId="27" fillId="20" borderId="12" xfId="0" applyFont="1" applyFill="1" applyBorder="1" applyAlignment="1">
      <alignment wrapText="1"/>
    </xf>
    <xf numFmtId="0" fontId="22" fillId="0" borderId="12" xfId="0" applyFont="1" applyBorder="1"/>
    <xf numFmtId="0" fontId="22" fillId="0" borderId="0" xfId="0" applyFont="1"/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0" fontId="28" fillId="20" borderId="12" xfId="0" applyFont="1" applyFill="1" applyBorder="1"/>
    <xf numFmtId="0" fontId="22" fillId="0" borderId="16" xfId="0" applyFont="1" applyBorder="1"/>
    <xf numFmtId="0" fontId="30" fillId="0" borderId="12" xfId="0" applyFont="1" applyBorder="1" applyAlignment="1">
      <alignment horizontal="right"/>
    </xf>
    <xf numFmtId="0" fontId="22" fillId="20" borderId="12" xfId="0" applyFont="1" applyFill="1" applyBorder="1"/>
    <xf numFmtId="0" fontId="24" fillId="0" borderId="12" xfId="0" applyFont="1" applyBorder="1" applyAlignment="1">
      <alignment horizontal="left" wrapText="1"/>
    </xf>
    <xf numFmtId="0" fontId="31" fillId="0" borderId="0" xfId="0" applyFont="1"/>
    <xf numFmtId="0" fontId="24" fillId="0" borderId="23" xfId="0" applyFont="1" applyBorder="1" applyAlignment="1">
      <alignment horizontal="center"/>
    </xf>
    <xf numFmtId="0" fontId="22" fillId="0" borderId="23" xfId="0" applyFont="1" applyBorder="1"/>
    <xf numFmtId="0" fontId="24" fillId="0" borderId="24" xfId="0" applyFont="1" applyBorder="1"/>
    <xf numFmtId="49" fontId="21" fillId="0" borderId="24" xfId="0" applyNumberFormat="1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167" fontId="24" fillId="0" borderId="23" xfId="0" applyNumberFormat="1" applyFont="1" applyBorder="1"/>
    <xf numFmtId="0" fontId="24" fillId="0" borderId="25" xfId="0" applyFont="1" applyBorder="1"/>
    <xf numFmtId="166" fontId="24" fillId="0" borderId="23" xfId="0" applyNumberFormat="1" applyFont="1" applyBorder="1" applyAlignment="1">
      <alignment horizontal="center"/>
    </xf>
    <xf numFmtId="0" fontId="31" fillId="0" borderId="12" xfId="0" applyFont="1" applyBorder="1"/>
    <xf numFmtId="0" fontId="22" fillId="0" borderId="0" xfId="0" applyFont="1" applyAlignment="1">
      <alignment vertical="center"/>
    </xf>
    <xf numFmtId="167" fontId="29" fillId="0" borderId="12" xfId="0" applyNumberFormat="1" applyFont="1" applyFill="1" applyBorder="1"/>
    <xf numFmtId="0" fontId="22" fillId="0" borderId="12" xfId="0" applyFont="1" applyBorder="1" applyAlignment="1">
      <alignment horizontal="left"/>
    </xf>
    <xf numFmtId="0" fontId="28" fillId="0" borderId="12" xfId="0" applyFont="1" applyBorder="1"/>
    <xf numFmtId="167" fontId="23" fillId="20" borderId="12" xfId="0" applyNumberFormat="1" applyFont="1" applyFill="1" applyBorder="1" applyProtection="1"/>
    <xf numFmtId="0" fontId="28" fillId="0" borderId="12" xfId="0" applyFont="1" applyBorder="1" applyAlignment="1">
      <alignment horizontal="right"/>
    </xf>
    <xf numFmtId="0" fontId="22" fillId="0" borderId="12" xfId="0" applyFont="1" applyBorder="1" applyAlignment="1">
      <alignment vertical="center"/>
    </xf>
    <xf numFmtId="0" fontId="0" fillId="0" borderId="0" xfId="0" applyFill="1"/>
    <xf numFmtId="0" fontId="24" fillId="0" borderId="22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31" fillId="0" borderId="22" xfId="0" applyFont="1" applyBorder="1"/>
    <xf numFmtId="0" fontId="27" fillId="0" borderId="22" xfId="0" applyFont="1" applyBorder="1" applyAlignment="1">
      <alignment wrapText="1"/>
    </xf>
    <xf numFmtId="0" fontId="24" fillId="0" borderId="12" xfId="0" applyFont="1" applyBorder="1" applyAlignment="1">
      <alignment horizontal="center" vertical="center" textRotation="90" wrapText="1"/>
    </xf>
    <xf numFmtId="0" fontId="0" fillId="0" borderId="10" xfId="0" applyFill="1" applyBorder="1"/>
    <xf numFmtId="1" fontId="0" fillId="26" borderId="12" xfId="0" applyNumberFormat="1" applyFill="1" applyBorder="1"/>
    <xf numFmtId="1" fontId="21" fillId="27" borderId="10" xfId="0" applyNumberFormat="1" applyFont="1" applyFill="1" applyBorder="1"/>
    <xf numFmtId="1" fontId="0" fillId="25" borderId="13" xfId="0" applyNumberFormat="1" applyFill="1" applyBorder="1"/>
    <xf numFmtId="49" fontId="26" fillId="0" borderId="10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horizontal="center" vertical="center" wrapText="1"/>
    </xf>
    <xf numFmtId="0" fontId="28" fillId="0" borderId="11" xfId="0" applyNumberFormat="1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0" fillId="26" borderId="12" xfId="0" applyFill="1" applyBorder="1"/>
    <xf numFmtId="0" fontId="0" fillId="0" borderId="12" xfId="0" applyFill="1" applyBorder="1"/>
    <xf numFmtId="1" fontId="21" fillId="26" borderId="12" xfId="0" applyNumberFormat="1" applyFont="1" applyFill="1" applyBorder="1"/>
    <xf numFmtId="2" fontId="23" fillId="18" borderId="21" xfId="0" applyNumberFormat="1" applyFont="1" applyFill="1" applyBorder="1"/>
    <xf numFmtId="0" fontId="0" fillId="0" borderId="12" xfId="0" applyBorder="1" applyAlignment="1">
      <alignment horizontal="center" wrapText="1"/>
    </xf>
    <xf numFmtId="0" fontId="28" fillId="0" borderId="0" xfId="0" applyFont="1" applyAlignment="1">
      <alignment vertic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5" fillId="0" borderId="0" xfId="50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51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Heading" xfId="41" xr:uid="{00000000-0005-0000-0000-00001C000000}"/>
    <cellStyle name="Heading (user)" xfId="42" xr:uid="{00000000-0005-0000-0000-00001D000000}"/>
    <cellStyle name="Heading1" xfId="43" xr:uid="{00000000-0005-0000-0000-00001E000000}"/>
    <cellStyle name="Heading1 (user)" xfId="44" xr:uid="{00000000-0005-0000-0000-00001F000000}"/>
    <cellStyle name="Insatisfaisant" xfId="6" builtinId="27" customBuiltin="1"/>
    <cellStyle name="Lien hypertexte" xfId="50" builtinId="8"/>
    <cellStyle name="Neutre" xfId="7" builtinId="28" customBuiltin="1"/>
    <cellStyle name="Normal" xfId="0" builtinId="0" customBuiltin="1"/>
    <cellStyle name="Note" xfId="14" builtinId="10" customBuiltin="1"/>
    <cellStyle name="Result" xfId="45" xr:uid="{00000000-0005-0000-0000-000024000000}"/>
    <cellStyle name="Result (user)" xfId="46" xr:uid="{00000000-0005-0000-0000-000025000000}"/>
    <cellStyle name="Result2" xfId="47" xr:uid="{00000000-0005-0000-0000-000026000000}"/>
    <cellStyle name="Result2 (user)" xfId="48" xr:uid="{00000000-0005-0000-0000-000027000000}"/>
    <cellStyle name="Satisfaisant" xfId="5" builtinId="26" customBuiltin="1"/>
    <cellStyle name="Sortie" xfId="9" builtinId="21" customBuiltin="1"/>
    <cellStyle name="Texte explicatif" xfId="15" builtinId="53" customBuiltin="1"/>
    <cellStyle name="Titre 1" xfId="49" xr:uid="{00000000-0005-0000-0000-00002B000000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6" builtinId="25" customBuiltin="1"/>
    <cellStyle name="Vérification" xfId="12" builtinId="23" customBuiltin="1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viarenslavia.sk/s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znamka.sk/en/evignettes/types-and-prices" TargetMode="External"/><Relationship Id="rId1" Type="http://schemas.openxmlformats.org/officeDocument/2006/relationships/hyperlink" Target="https://ematrica.nemzetiutdij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4"/>
  <sheetViews>
    <sheetView zoomScaleNormal="100" workbookViewId="0">
      <pane ySplit="4" topLeftCell="A5" activePane="bottomLeft" state="frozen"/>
      <selection pane="bottomLeft" activeCell="L7" sqref="L7:L10"/>
    </sheetView>
  </sheetViews>
  <sheetFormatPr baseColWidth="10" defaultRowHeight="15.6" customHeight="1" x14ac:dyDescent="0.2"/>
  <cols>
    <col min="1" max="1" width="8.375" style="18" customWidth="1"/>
    <col min="2" max="2" width="3" style="18" customWidth="1"/>
    <col min="3" max="3" width="24.125" style="77" customWidth="1"/>
    <col min="4" max="4" width="13.125" style="22" customWidth="1"/>
    <col min="5" max="5" width="4.75" style="3" customWidth="1"/>
    <col min="6" max="6" width="4.625" style="18" customWidth="1"/>
    <col min="7" max="7" width="4.125" style="13" customWidth="1"/>
    <col min="8" max="8" width="3.875" style="13" customWidth="1"/>
    <col min="9" max="9" width="4.375" style="13" customWidth="1"/>
    <col min="10" max="10" width="7" style="65" customWidth="1"/>
    <col min="11" max="11" width="4.125" style="51" customWidth="1"/>
    <col min="12" max="12" width="5.375" style="22" customWidth="1"/>
    <col min="13" max="13" width="5.875" style="21" customWidth="1"/>
    <col min="14" max="14" width="17.25" style="72" customWidth="1"/>
    <col min="15" max="15" width="19.25" style="72" customWidth="1"/>
    <col min="16" max="16" width="4.625" style="22" customWidth="1"/>
    <col min="17" max="17" width="4.25" style="22" customWidth="1"/>
    <col min="18" max="18" width="9.75" customWidth="1"/>
    <col min="19" max="259" width="11.125" customWidth="1"/>
  </cols>
  <sheetData>
    <row r="1" spans="1:19" ht="19.5" customHeight="1" thickBot="1" x14ac:dyDescent="0.25">
      <c r="C1" s="31" t="s">
        <v>108</v>
      </c>
    </row>
    <row r="2" spans="1:19" ht="15.6" customHeight="1" x14ac:dyDescent="0.2">
      <c r="A2" s="50"/>
      <c r="B2" s="50"/>
      <c r="L2" s="126" t="s">
        <v>26</v>
      </c>
      <c r="M2" s="127"/>
      <c r="S2" t="s">
        <v>228</v>
      </c>
    </row>
    <row r="3" spans="1:19" s="10" customFormat="1" ht="42" customHeight="1" x14ac:dyDescent="0.2">
      <c r="A3" s="64"/>
      <c r="B3" s="64"/>
      <c r="C3" s="78" t="s">
        <v>15</v>
      </c>
      <c r="D3" s="15"/>
      <c r="E3" s="112" t="s">
        <v>21</v>
      </c>
      <c r="F3" s="15" t="s">
        <v>16</v>
      </c>
      <c r="G3" s="113" t="s">
        <v>113</v>
      </c>
      <c r="H3" s="113" t="s">
        <v>114</v>
      </c>
      <c r="I3" s="113" t="s">
        <v>20</v>
      </c>
      <c r="J3" s="114" t="s">
        <v>17</v>
      </c>
      <c r="K3" s="115"/>
      <c r="L3" s="116" t="s">
        <v>27</v>
      </c>
      <c r="M3" s="117" t="s">
        <v>25</v>
      </c>
      <c r="N3" s="118" t="s">
        <v>129</v>
      </c>
      <c r="O3" s="119" t="s">
        <v>130</v>
      </c>
      <c r="P3" s="107" t="s">
        <v>209</v>
      </c>
      <c r="Q3" s="107" t="s">
        <v>210</v>
      </c>
      <c r="R3" s="124" t="s">
        <v>227</v>
      </c>
      <c r="S3" s="124">
        <v>12.5</v>
      </c>
    </row>
    <row r="4" spans="1:19" ht="15.6" customHeight="1" x14ac:dyDescent="0.25">
      <c r="A4" s="27"/>
      <c r="B4" s="27"/>
      <c r="C4" s="79"/>
      <c r="D4" s="27"/>
      <c r="E4" s="4"/>
      <c r="F4" s="16">
        <f>SUM(F5:F80)</f>
        <v>79</v>
      </c>
      <c r="G4" s="14"/>
      <c r="H4" s="14"/>
      <c r="I4" s="14">
        <f>SUM(I5:I80)</f>
        <v>0</v>
      </c>
      <c r="J4" s="66"/>
      <c r="K4" s="52"/>
      <c r="L4" s="55">
        <f>SUM(L5:L80)</f>
        <v>6923</v>
      </c>
      <c r="M4" s="26"/>
      <c r="N4" s="70"/>
      <c r="O4" s="103"/>
      <c r="P4" s="11">
        <f>SUM(P5:P80)</f>
        <v>701.5</v>
      </c>
      <c r="Q4" s="11">
        <f>SUM(Q5:Q80)</f>
        <v>133</v>
      </c>
      <c r="S4" s="123">
        <f>SUM(S5:S80)</f>
        <v>1093.2474999999997</v>
      </c>
    </row>
    <row r="5" spans="1:19" ht="15.6" customHeight="1" x14ac:dyDescent="0.25">
      <c r="A5" s="17" t="s">
        <v>212</v>
      </c>
      <c r="B5" s="17"/>
      <c r="C5" s="76" t="s">
        <v>103</v>
      </c>
      <c r="D5" s="57"/>
      <c r="E5" s="25"/>
      <c r="F5" s="17"/>
      <c r="G5" s="12"/>
      <c r="H5" s="12"/>
      <c r="I5" s="12"/>
      <c r="J5" s="67">
        <v>44387</v>
      </c>
      <c r="K5" s="53">
        <f>WEEKDAY(J5)</f>
        <v>7</v>
      </c>
      <c r="L5" s="56"/>
      <c r="M5" s="26"/>
      <c r="N5" s="70"/>
      <c r="O5" s="103"/>
      <c r="P5" s="11">
        <f>F5*G5</f>
        <v>0</v>
      </c>
      <c r="Q5" s="11">
        <f>F5*H5</f>
        <v>0</v>
      </c>
      <c r="R5">
        <v>1.4330000000000001</v>
      </c>
      <c r="S5" s="6">
        <f>L5*$S$3/100*R5</f>
        <v>0</v>
      </c>
    </row>
    <row r="6" spans="1:19" ht="15.6" customHeight="1" x14ac:dyDescent="0.25">
      <c r="A6" s="17"/>
      <c r="B6" s="17"/>
      <c r="C6" s="76" t="s">
        <v>105</v>
      </c>
      <c r="D6" s="57"/>
      <c r="E6" s="25" t="s">
        <v>62</v>
      </c>
      <c r="F6" s="17">
        <v>1</v>
      </c>
      <c r="G6" s="12">
        <v>0</v>
      </c>
      <c r="H6" s="12"/>
      <c r="I6" s="12"/>
      <c r="J6" s="67">
        <f>J5+F5</f>
        <v>44387</v>
      </c>
      <c r="K6" s="53">
        <f t="shared" ref="K6:K27" si="0">WEEKDAY(J6)</f>
        <v>7</v>
      </c>
      <c r="L6" s="56">
        <v>136</v>
      </c>
      <c r="M6" s="26">
        <v>0.10416666666666667</v>
      </c>
      <c r="N6" s="85" t="s">
        <v>208</v>
      </c>
      <c r="O6" s="103"/>
      <c r="P6" s="11">
        <f t="shared" ref="P6:P9" si="1">F6*G6</f>
        <v>0</v>
      </c>
      <c r="Q6" s="11">
        <f t="shared" ref="Q6:Q9" si="2">F6*H6</f>
        <v>0</v>
      </c>
      <c r="R6">
        <v>1.4330000000000001</v>
      </c>
      <c r="S6" s="6">
        <f t="shared" ref="S6:S70" si="3">L6*$S$3/100*R6</f>
        <v>24.361000000000001</v>
      </c>
    </row>
    <row r="7" spans="1:19" ht="15.6" customHeight="1" x14ac:dyDescent="0.25">
      <c r="A7" s="17" t="s">
        <v>213</v>
      </c>
      <c r="B7" s="17" t="s">
        <v>229</v>
      </c>
      <c r="C7" s="76" t="s">
        <v>106</v>
      </c>
      <c r="D7" s="57"/>
      <c r="E7" s="25" t="s">
        <v>62</v>
      </c>
      <c r="F7" s="17">
        <v>1</v>
      </c>
      <c r="G7" s="12">
        <v>0</v>
      </c>
      <c r="H7" s="12">
        <v>10</v>
      </c>
      <c r="I7" s="12"/>
      <c r="J7" s="67">
        <f t="shared" ref="J7:J9" si="4">J6+F6</f>
        <v>44388</v>
      </c>
      <c r="K7" s="53">
        <f t="shared" si="0"/>
        <v>1</v>
      </c>
      <c r="L7" s="56">
        <v>185</v>
      </c>
      <c r="M7" s="26">
        <v>0.13194444444444445</v>
      </c>
      <c r="N7" s="103" t="s">
        <v>112</v>
      </c>
      <c r="O7" s="70" t="s">
        <v>111</v>
      </c>
      <c r="P7" s="11">
        <f t="shared" si="1"/>
        <v>0</v>
      </c>
      <c r="Q7" s="11">
        <f t="shared" si="2"/>
        <v>10</v>
      </c>
      <c r="R7">
        <v>1.4650000000000001</v>
      </c>
      <c r="S7" s="6">
        <f t="shared" si="3"/>
        <v>33.878125000000004</v>
      </c>
    </row>
    <row r="8" spans="1:19" ht="15.6" customHeight="1" x14ac:dyDescent="0.25">
      <c r="A8" s="17"/>
      <c r="B8" s="17" t="s">
        <v>229</v>
      </c>
      <c r="C8" s="76" t="s">
        <v>107</v>
      </c>
      <c r="D8" s="57"/>
      <c r="E8" s="25" t="s">
        <v>62</v>
      </c>
      <c r="F8" s="17">
        <v>2</v>
      </c>
      <c r="G8" s="12">
        <v>18</v>
      </c>
      <c r="H8" s="12"/>
      <c r="I8" s="12"/>
      <c r="J8" s="67">
        <f t="shared" si="4"/>
        <v>44389</v>
      </c>
      <c r="K8" s="53">
        <f t="shared" si="0"/>
        <v>2</v>
      </c>
      <c r="L8" s="56">
        <v>113</v>
      </c>
      <c r="M8" s="26">
        <v>9.0972222222222218E-2</v>
      </c>
      <c r="N8" s="70" t="s">
        <v>109</v>
      </c>
      <c r="P8" s="11">
        <f t="shared" si="1"/>
        <v>36</v>
      </c>
      <c r="Q8" s="11">
        <f t="shared" si="2"/>
        <v>0</v>
      </c>
      <c r="R8">
        <v>1.4650000000000001</v>
      </c>
      <c r="S8" s="6">
        <f t="shared" si="3"/>
        <v>20.693125000000002</v>
      </c>
    </row>
    <row r="9" spans="1:19" ht="15.6" customHeight="1" x14ac:dyDescent="0.25">
      <c r="A9" s="17"/>
      <c r="B9" s="17" t="s">
        <v>229</v>
      </c>
      <c r="C9" s="76" t="s">
        <v>104</v>
      </c>
      <c r="D9" s="57"/>
      <c r="E9" s="25" t="s">
        <v>62</v>
      </c>
      <c r="F9" s="17">
        <v>2</v>
      </c>
      <c r="G9" s="12">
        <v>18</v>
      </c>
      <c r="H9" s="12"/>
      <c r="I9" s="12"/>
      <c r="J9" s="67">
        <f t="shared" si="4"/>
        <v>44391</v>
      </c>
      <c r="K9" s="53">
        <f t="shared" si="0"/>
        <v>4</v>
      </c>
      <c r="L9" s="56">
        <v>215</v>
      </c>
      <c r="M9" s="26">
        <v>0.15277777777777776</v>
      </c>
      <c r="N9" s="70" t="s">
        <v>110</v>
      </c>
      <c r="P9" s="11">
        <f t="shared" si="1"/>
        <v>36</v>
      </c>
      <c r="Q9" s="11">
        <f t="shared" si="2"/>
        <v>0</v>
      </c>
      <c r="R9">
        <v>1.4650000000000001</v>
      </c>
      <c r="S9" s="6">
        <f t="shared" si="3"/>
        <v>39.371875000000003</v>
      </c>
    </row>
    <row r="10" spans="1:19" ht="15.6" customHeight="1" x14ac:dyDescent="0.25">
      <c r="A10" s="17"/>
      <c r="B10" s="17"/>
      <c r="C10" s="62" t="s">
        <v>117</v>
      </c>
      <c r="D10" s="57" t="s">
        <v>118</v>
      </c>
      <c r="E10" s="25"/>
      <c r="F10" s="17"/>
      <c r="G10" s="12">
        <v>0</v>
      </c>
      <c r="H10" s="12"/>
      <c r="I10" s="12"/>
      <c r="J10" s="67">
        <f>J11+F11</f>
        <v>44394</v>
      </c>
      <c r="K10" s="53">
        <f t="shared" si="0"/>
        <v>7</v>
      </c>
      <c r="L10" s="56">
        <v>224</v>
      </c>
      <c r="M10" s="26">
        <v>0.16180555555555556</v>
      </c>
      <c r="N10" s="94" t="s">
        <v>116</v>
      </c>
      <c r="O10" s="103"/>
      <c r="P10" s="11">
        <f t="shared" ref="P10:P74" si="5">F10*G10</f>
        <v>0</v>
      </c>
      <c r="Q10" s="11">
        <f t="shared" ref="Q10:Q74" si="6">F10*H10</f>
        <v>0</v>
      </c>
      <c r="R10">
        <v>1.4650000000000001</v>
      </c>
      <c r="S10" s="6">
        <f t="shared" si="3"/>
        <v>41.02</v>
      </c>
    </row>
    <row r="11" spans="1:19" ht="15.6" customHeight="1" x14ac:dyDescent="0.25">
      <c r="A11" s="86" t="s">
        <v>214</v>
      </c>
      <c r="B11" s="86"/>
      <c r="C11" s="87" t="s">
        <v>115</v>
      </c>
      <c r="D11" s="88"/>
      <c r="E11" s="89" t="s">
        <v>62</v>
      </c>
      <c r="F11" s="86">
        <v>1</v>
      </c>
      <c r="G11" s="90">
        <v>20</v>
      </c>
      <c r="H11" s="90"/>
      <c r="I11" s="90"/>
      <c r="J11" s="91">
        <f>J9+F9</f>
        <v>44393</v>
      </c>
      <c r="K11" s="53">
        <f t="shared" si="0"/>
        <v>6</v>
      </c>
      <c r="L11" s="92">
        <v>9</v>
      </c>
      <c r="M11" s="93">
        <v>8.3333333333333332E-3</v>
      </c>
      <c r="N11" s="94" t="s">
        <v>119</v>
      </c>
      <c r="O11" s="104"/>
      <c r="P11" s="11">
        <f t="shared" si="5"/>
        <v>20</v>
      </c>
      <c r="Q11" s="11">
        <f t="shared" si="6"/>
        <v>0</v>
      </c>
      <c r="R11">
        <v>1.2490000000000001</v>
      </c>
      <c r="S11" s="6">
        <f t="shared" si="3"/>
        <v>1.4051250000000002</v>
      </c>
    </row>
    <row r="12" spans="1:19" ht="15.6" customHeight="1" x14ac:dyDescent="0.25">
      <c r="A12" s="17"/>
      <c r="B12" s="17"/>
      <c r="C12" s="76" t="s">
        <v>121</v>
      </c>
      <c r="D12" s="11" t="s">
        <v>124</v>
      </c>
      <c r="E12" s="89" t="s">
        <v>62</v>
      </c>
      <c r="F12" s="17">
        <v>1</v>
      </c>
      <c r="G12" s="12">
        <v>10</v>
      </c>
      <c r="H12" s="12"/>
      <c r="I12" s="12"/>
      <c r="J12" s="91">
        <f t="shared" ref="J12:J21" si="7">J10+F10</f>
        <v>44394</v>
      </c>
      <c r="K12" s="53">
        <f t="shared" si="0"/>
        <v>7</v>
      </c>
      <c r="L12" s="11">
        <v>75</v>
      </c>
      <c r="M12" s="26">
        <v>5.9027777777777783E-2</v>
      </c>
      <c r="N12" s="94" t="s">
        <v>120</v>
      </c>
      <c r="O12" s="103"/>
      <c r="P12" s="11">
        <f t="shared" si="5"/>
        <v>10</v>
      </c>
      <c r="Q12" s="11">
        <f t="shared" si="6"/>
        <v>0</v>
      </c>
      <c r="R12">
        <v>1.2490000000000001</v>
      </c>
      <c r="S12" s="6">
        <f t="shared" si="3"/>
        <v>11.709375000000001</v>
      </c>
    </row>
    <row r="13" spans="1:19" ht="15.6" customHeight="1" x14ac:dyDescent="0.25">
      <c r="A13" s="17"/>
      <c r="B13" s="17"/>
      <c r="C13" s="76" t="s">
        <v>122</v>
      </c>
      <c r="D13" s="57" t="s">
        <v>133</v>
      </c>
      <c r="E13" s="25" t="s">
        <v>62</v>
      </c>
      <c r="F13" s="17">
        <v>3</v>
      </c>
      <c r="G13" s="12">
        <v>12</v>
      </c>
      <c r="H13" s="12"/>
      <c r="I13" s="12"/>
      <c r="J13" s="91">
        <f t="shared" si="7"/>
        <v>44394</v>
      </c>
      <c r="K13" s="53">
        <f t="shared" si="0"/>
        <v>7</v>
      </c>
      <c r="L13" s="11">
        <v>23</v>
      </c>
      <c r="M13" s="26">
        <v>2.361111111111111E-2</v>
      </c>
      <c r="N13" s="94" t="s">
        <v>123</v>
      </c>
      <c r="O13" s="103"/>
      <c r="P13" s="11">
        <f t="shared" si="5"/>
        <v>36</v>
      </c>
      <c r="Q13" s="11">
        <f t="shared" si="6"/>
        <v>0</v>
      </c>
      <c r="R13">
        <v>1.2490000000000001</v>
      </c>
      <c r="S13" s="6">
        <f t="shared" si="3"/>
        <v>3.5908750000000005</v>
      </c>
    </row>
    <row r="14" spans="1:19" ht="15.6" customHeight="1" x14ac:dyDescent="0.25">
      <c r="A14" s="17"/>
      <c r="B14" s="17"/>
      <c r="C14" s="62" t="s">
        <v>125</v>
      </c>
      <c r="D14" s="57" t="s">
        <v>132</v>
      </c>
      <c r="E14" s="25"/>
      <c r="F14" s="17"/>
      <c r="G14" s="12">
        <v>8</v>
      </c>
      <c r="H14" s="12"/>
      <c r="I14" s="12"/>
      <c r="J14" s="91">
        <f t="shared" si="7"/>
        <v>44395</v>
      </c>
      <c r="K14" s="53">
        <f t="shared" si="0"/>
        <v>1</v>
      </c>
      <c r="L14" s="11">
        <v>78</v>
      </c>
      <c r="M14" s="26">
        <v>5.6944444444444443E-2</v>
      </c>
      <c r="N14" s="70" t="s">
        <v>154</v>
      </c>
      <c r="O14" s="103"/>
      <c r="P14" s="11">
        <f t="shared" si="5"/>
        <v>0</v>
      </c>
      <c r="Q14" s="11">
        <f t="shared" si="6"/>
        <v>0</v>
      </c>
      <c r="R14">
        <v>1.2490000000000001</v>
      </c>
      <c r="S14" s="6">
        <f t="shared" si="3"/>
        <v>12.177750000000001</v>
      </c>
    </row>
    <row r="15" spans="1:19" ht="15.6" customHeight="1" x14ac:dyDescent="0.25">
      <c r="A15" s="17"/>
      <c r="B15" s="17"/>
      <c r="C15" s="76" t="s">
        <v>126</v>
      </c>
      <c r="D15" s="57"/>
      <c r="E15" s="25" t="s">
        <v>62</v>
      </c>
      <c r="F15" s="17">
        <v>1</v>
      </c>
      <c r="G15" s="12">
        <v>22.5</v>
      </c>
      <c r="H15" s="12"/>
      <c r="I15" s="12"/>
      <c r="J15" s="91">
        <f t="shared" si="7"/>
        <v>44397</v>
      </c>
      <c r="K15" s="53">
        <f t="shared" si="0"/>
        <v>3</v>
      </c>
      <c r="L15" s="11">
        <v>12</v>
      </c>
      <c r="M15" s="26">
        <v>1.1111111111111112E-2</v>
      </c>
      <c r="N15" s="84" t="s">
        <v>155</v>
      </c>
      <c r="O15" s="103"/>
      <c r="P15" s="11">
        <f t="shared" si="5"/>
        <v>22.5</v>
      </c>
      <c r="Q15" s="11">
        <f t="shared" si="6"/>
        <v>0</v>
      </c>
      <c r="R15">
        <v>1.2490000000000001</v>
      </c>
      <c r="S15" s="6">
        <f t="shared" si="3"/>
        <v>1.8735000000000002</v>
      </c>
    </row>
    <row r="16" spans="1:19" ht="15.6" customHeight="1" x14ac:dyDescent="0.25">
      <c r="A16" s="17"/>
      <c r="B16" s="17"/>
      <c r="C16" s="76" t="s">
        <v>127</v>
      </c>
      <c r="D16" s="57"/>
      <c r="E16" s="25" t="s">
        <v>62</v>
      </c>
      <c r="F16" s="17">
        <v>1</v>
      </c>
      <c r="G16" s="12">
        <v>0</v>
      </c>
      <c r="H16" s="12"/>
      <c r="I16" s="12"/>
      <c r="J16" s="91">
        <f t="shared" si="7"/>
        <v>44395</v>
      </c>
      <c r="K16" s="53">
        <f t="shared" si="0"/>
        <v>1</v>
      </c>
      <c r="L16" s="11">
        <v>61</v>
      </c>
      <c r="M16" s="26">
        <v>4.9999999999999996E-2</v>
      </c>
      <c r="N16" s="70" t="s">
        <v>156</v>
      </c>
      <c r="O16" s="103"/>
      <c r="P16" s="11">
        <f t="shared" si="5"/>
        <v>0</v>
      </c>
      <c r="Q16" s="11">
        <f t="shared" si="6"/>
        <v>0</v>
      </c>
      <c r="R16">
        <v>1.2490000000000001</v>
      </c>
      <c r="S16" s="6">
        <f t="shared" si="3"/>
        <v>9.5236250000000009</v>
      </c>
    </row>
    <row r="17" spans="1:19" ht="15.6" customHeight="1" x14ac:dyDescent="0.25">
      <c r="A17" s="17"/>
      <c r="B17" s="17"/>
      <c r="C17" s="62" t="s">
        <v>128</v>
      </c>
      <c r="D17" s="57"/>
      <c r="E17" s="25"/>
      <c r="F17" s="17"/>
      <c r="G17" s="12">
        <v>10</v>
      </c>
      <c r="H17" s="12"/>
      <c r="I17" s="12"/>
      <c r="J17" s="91">
        <f t="shared" si="7"/>
        <v>44398</v>
      </c>
      <c r="K17" s="53">
        <f t="shared" si="0"/>
        <v>4</v>
      </c>
      <c r="L17" s="56">
        <v>27</v>
      </c>
      <c r="M17" s="26">
        <v>2.4999999999999998E-2</v>
      </c>
      <c r="N17" s="70" t="s">
        <v>153</v>
      </c>
      <c r="O17" s="103"/>
      <c r="P17" s="11">
        <f t="shared" si="5"/>
        <v>0</v>
      </c>
      <c r="Q17" s="11">
        <f t="shared" si="6"/>
        <v>0</v>
      </c>
      <c r="R17">
        <v>1.2490000000000001</v>
      </c>
      <c r="S17" s="6">
        <f t="shared" si="3"/>
        <v>4.2153750000000008</v>
      </c>
    </row>
    <row r="18" spans="1:19" ht="15.6" customHeight="1" x14ac:dyDescent="0.25">
      <c r="A18" s="17" t="s">
        <v>200</v>
      </c>
      <c r="B18" s="17"/>
      <c r="C18" s="76" t="s">
        <v>131</v>
      </c>
      <c r="D18" s="57" t="s">
        <v>23</v>
      </c>
      <c r="E18" s="25" t="s">
        <v>62</v>
      </c>
      <c r="F18" s="17">
        <v>2</v>
      </c>
      <c r="G18" s="12">
        <v>16</v>
      </c>
      <c r="H18" s="12"/>
      <c r="I18" s="12"/>
      <c r="J18" s="91">
        <f t="shared" si="7"/>
        <v>44396</v>
      </c>
      <c r="K18" s="53">
        <f t="shared" si="0"/>
        <v>2</v>
      </c>
      <c r="L18" s="56">
        <v>136</v>
      </c>
      <c r="M18" s="26">
        <v>9.8611111111111108E-2</v>
      </c>
      <c r="N18" s="70" t="s">
        <v>152</v>
      </c>
      <c r="O18" s="103"/>
      <c r="P18" s="11">
        <f t="shared" si="5"/>
        <v>32</v>
      </c>
      <c r="Q18" s="11">
        <f t="shared" si="6"/>
        <v>0</v>
      </c>
      <c r="R18">
        <v>1.2410000000000001</v>
      </c>
      <c r="S18" s="6">
        <f t="shared" si="3"/>
        <v>21.097000000000001</v>
      </c>
    </row>
    <row r="19" spans="1:19" ht="15.6" customHeight="1" x14ac:dyDescent="0.25">
      <c r="A19" s="17"/>
      <c r="B19" s="17"/>
      <c r="C19" s="62" t="s">
        <v>138</v>
      </c>
      <c r="D19" s="57" t="s">
        <v>139</v>
      </c>
      <c r="E19" s="25"/>
      <c r="F19" s="17"/>
      <c r="G19" s="12">
        <v>0</v>
      </c>
      <c r="H19" s="12"/>
      <c r="I19" s="12"/>
      <c r="J19" s="91">
        <f t="shared" si="7"/>
        <v>44398</v>
      </c>
      <c r="K19" s="53">
        <f t="shared" si="0"/>
        <v>4</v>
      </c>
      <c r="L19" s="56">
        <v>28</v>
      </c>
      <c r="M19" s="26">
        <v>2.1527777777777781E-2</v>
      </c>
      <c r="N19" s="70" t="s">
        <v>157</v>
      </c>
      <c r="O19" s="103"/>
      <c r="P19" s="11">
        <f t="shared" si="5"/>
        <v>0</v>
      </c>
      <c r="Q19" s="11">
        <f t="shared" si="6"/>
        <v>0</v>
      </c>
      <c r="R19">
        <v>1.2410000000000001</v>
      </c>
      <c r="S19" s="6">
        <f t="shared" si="3"/>
        <v>4.3435000000000006</v>
      </c>
    </row>
    <row r="20" spans="1:19" ht="15.6" customHeight="1" x14ac:dyDescent="0.25">
      <c r="A20" s="17"/>
      <c r="B20" s="17" t="s">
        <v>229</v>
      </c>
      <c r="C20" s="76" t="s">
        <v>134</v>
      </c>
      <c r="D20" s="57" t="s">
        <v>135</v>
      </c>
      <c r="E20" s="25" t="s">
        <v>62</v>
      </c>
      <c r="F20" s="17">
        <v>1</v>
      </c>
      <c r="G20" s="12">
        <v>20</v>
      </c>
      <c r="H20" s="12"/>
      <c r="I20" s="12"/>
      <c r="J20" s="91">
        <f t="shared" si="7"/>
        <v>44398</v>
      </c>
      <c r="K20" s="53">
        <f t="shared" si="0"/>
        <v>4</v>
      </c>
      <c r="L20" s="56">
        <v>63</v>
      </c>
      <c r="M20" s="26">
        <v>4.1666666666666664E-2</v>
      </c>
      <c r="N20" s="70" t="s">
        <v>141</v>
      </c>
      <c r="O20" s="103"/>
      <c r="P20" s="11">
        <f t="shared" si="5"/>
        <v>20</v>
      </c>
      <c r="Q20" s="11">
        <f t="shared" si="6"/>
        <v>0</v>
      </c>
      <c r="R20">
        <v>1.2410000000000001</v>
      </c>
      <c r="S20" s="6">
        <f t="shared" si="3"/>
        <v>9.7728750000000009</v>
      </c>
    </row>
    <row r="21" spans="1:19" ht="15.6" customHeight="1" x14ac:dyDescent="0.25">
      <c r="A21" s="17"/>
      <c r="B21" s="17"/>
      <c r="C21" s="62" t="s">
        <v>137</v>
      </c>
      <c r="D21" s="57" t="s">
        <v>136</v>
      </c>
      <c r="E21" s="25"/>
      <c r="F21" s="17"/>
      <c r="G21" s="12">
        <v>0</v>
      </c>
      <c r="H21" s="12"/>
      <c r="I21" s="12"/>
      <c r="J21" s="91">
        <f t="shared" si="7"/>
        <v>44398</v>
      </c>
      <c r="K21" s="53">
        <f t="shared" si="0"/>
        <v>4</v>
      </c>
      <c r="L21" s="56">
        <v>41</v>
      </c>
      <c r="M21" s="26">
        <v>2.7777777777777776E-2</v>
      </c>
      <c r="N21" s="85" t="s">
        <v>140</v>
      </c>
      <c r="O21" s="103"/>
      <c r="P21" s="11">
        <f t="shared" si="5"/>
        <v>0</v>
      </c>
      <c r="Q21" s="11">
        <f t="shared" si="6"/>
        <v>0</v>
      </c>
      <c r="R21">
        <v>1.2410000000000001</v>
      </c>
      <c r="S21" s="6">
        <f t="shared" si="3"/>
        <v>6.3601250000000009</v>
      </c>
    </row>
    <row r="22" spans="1:19" ht="15.6" customHeight="1" x14ac:dyDescent="0.25">
      <c r="A22" s="17"/>
      <c r="B22" s="17"/>
      <c r="C22" s="62" t="s">
        <v>142</v>
      </c>
      <c r="D22" s="57" t="s">
        <v>143</v>
      </c>
      <c r="E22" s="25"/>
      <c r="F22" s="17"/>
      <c r="G22" s="12">
        <v>0</v>
      </c>
      <c r="H22" s="12"/>
      <c r="I22" s="12"/>
      <c r="J22" s="67">
        <f t="shared" ref="J22:J27" si="8">J21+F21</f>
        <v>44398</v>
      </c>
      <c r="K22" s="53">
        <f t="shared" si="0"/>
        <v>4</v>
      </c>
      <c r="L22" s="56">
        <v>62</v>
      </c>
      <c r="M22" s="26">
        <v>3.6805555555555557E-2</v>
      </c>
      <c r="N22" s="70" t="s">
        <v>144</v>
      </c>
      <c r="O22" s="103"/>
      <c r="P22" s="11">
        <f t="shared" si="5"/>
        <v>0</v>
      </c>
      <c r="Q22" s="11">
        <f t="shared" si="6"/>
        <v>0</v>
      </c>
      <c r="R22">
        <v>1.2410000000000001</v>
      </c>
      <c r="S22" s="6">
        <f t="shared" si="3"/>
        <v>9.6177500000000009</v>
      </c>
    </row>
    <row r="23" spans="1:19" ht="15.6" customHeight="1" x14ac:dyDescent="0.25">
      <c r="A23" s="17"/>
      <c r="B23" s="17"/>
      <c r="C23" s="76" t="s">
        <v>146</v>
      </c>
      <c r="D23" s="57"/>
      <c r="E23" s="25" t="s">
        <v>62</v>
      </c>
      <c r="F23" s="17">
        <v>4</v>
      </c>
      <c r="G23" s="12">
        <v>20</v>
      </c>
      <c r="H23" s="12">
        <v>15</v>
      </c>
      <c r="I23" s="12"/>
      <c r="J23" s="67">
        <f t="shared" si="8"/>
        <v>44398</v>
      </c>
      <c r="K23" s="53">
        <f t="shared" si="0"/>
        <v>4</v>
      </c>
      <c r="L23" s="56">
        <v>71</v>
      </c>
      <c r="M23" s="26">
        <v>5.8333333333333327E-2</v>
      </c>
      <c r="N23" s="70" t="s">
        <v>145</v>
      </c>
      <c r="O23" s="103" t="s">
        <v>147</v>
      </c>
      <c r="P23" s="11">
        <f t="shared" si="5"/>
        <v>80</v>
      </c>
      <c r="Q23" s="11">
        <f t="shared" si="6"/>
        <v>60</v>
      </c>
      <c r="R23">
        <v>1.2410000000000001</v>
      </c>
      <c r="S23" s="6">
        <f t="shared" si="3"/>
        <v>11.013875000000001</v>
      </c>
    </row>
    <row r="24" spans="1:19" ht="15.6" customHeight="1" x14ac:dyDescent="0.25">
      <c r="A24" s="17"/>
      <c r="B24" s="17"/>
      <c r="C24" s="76" t="s">
        <v>148</v>
      </c>
      <c r="D24" s="57"/>
      <c r="E24" s="25"/>
      <c r="F24" s="17"/>
      <c r="G24" s="12">
        <v>0</v>
      </c>
      <c r="H24" s="12"/>
      <c r="I24" s="12"/>
      <c r="J24" s="67">
        <f t="shared" si="8"/>
        <v>44402</v>
      </c>
      <c r="K24" s="53">
        <f t="shared" si="0"/>
        <v>1</v>
      </c>
      <c r="L24" s="56">
        <v>30</v>
      </c>
      <c r="M24" s="26">
        <v>3.2638888888888891E-2</v>
      </c>
      <c r="N24" s="70" t="s">
        <v>150</v>
      </c>
      <c r="O24" s="103"/>
      <c r="P24" s="11">
        <f t="shared" si="5"/>
        <v>0</v>
      </c>
      <c r="Q24" s="11">
        <f t="shared" si="6"/>
        <v>0</v>
      </c>
      <c r="R24">
        <v>1.2410000000000001</v>
      </c>
      <c r="S24" s="6">
        <f t="shared" si="3"/>
        <v>4.6537500000000005</v>
      </c>
    </row>
    <row r="25" spans="1:19" ht="15.6" customHeight="1" x14ac:dyDescent="0.25">
      <c r="A25" s="17"/>
      <c r="B25" s="17" t="s">
        <v>229</v>
      </c>
      <c r="C25" s="76" t="s">
        <v>149</v>
      </c>
      <c r="D25" s="57"/>
      <c r="E25" s="25" t="s">
        <v>62</v>
      </c>
      <c r="F25" s="17">
        <v>2</v>
      </c>
      <c r="G25" s="12">
        <v>0</v>
      </c>
      <c r="H25" s="12">
        <v>9.5</v>
      </c>
      <c r="I25" s="12"/>
      <c r="J25" s="67">
        <f t="shared" si="8"/>
        <v>44402</v>
      </c>
      <c r="K25" s="53">
        <f t="shared" si="0"/>
        <v>1</v>
      </c>
      <c r="L25" s="56">
        <v>105</v>
      </c>
      <c r="M25" s="26">
        <v>6.9444444444444434E-2</v>
      </c>
      <c r="N25" s="70" t="s">
        <v>150</v>
      </c>
      <c r="O25" s="103" t="s">
        <v>151</v>
      </c>
      <c r="P25" s="11">
        <f t="shared" si="5"/>
        <v>0</v>
      </c>
      <c r="Q25" s="11">
        <f t="shared" si="6"/>
        <v>19</v>
      </c>
      <c r="R25">
        <v>1.2410000000000001</v>
      </c>
      <c r="S25" s="6">
        <f t="shared" si="3"/>
        <v>16.288125000000001</v>
      </c>
    </row>
    <row r="26" spans="1:19" ht="15.6" customHeight="1" x14ac:dyDescent="0.25">
      <c r="A26" s="17"/>
      <c r="B26" s="17"/>
      <c r="C26" s="76" t="s">
        <v>159</v>
      </c>
      <c r="D26" s="57" t="s">
        <v>158</v>
      </c>
      <c r="E26" s="25" t="s">
        <v>62</v>
      </c>
      <c r="F26" s="17">
        <v>1</v>
      </c>
      <c r="G26" s="12">
        <v>0</v>
      </c>
      <c r="H26" s="12"/>
      <c r="I26" s="12"/>
      <c r="J26" s="67">
        <f t="shared" si="8"/>
        <v>44404</v>
      </c>
      <c r="K26" s="53">
        <f t="shared" si="0"/>
        <v>3</v>
      </c>
      <c r="L26" s="56">
        <v>61</v>
      </c>
      <c r="M26" s="26">
        <v>5.5555555555555552E-2</v>
      </c>
      <c r="N26" s="70" t="s">
        <v>170</v>
      </c>
      <c r="O26" s="103"/>
      <c r="P26" s="11">
        <f t="shared" si="5"/>
        <v>0</v>
      </c>
      <c r="Q26" s="11">
        <f t="shared" si="6"/>
        <v>0</v>
      </c>
      <c r="R26">
        <v>1.2410000000000001</v>
      </c>
      <c r="S26" s="6">
        <f t="shared" si="3"/>
        <v>9.462625000000001</v>
      </c>
    </row>
    <row r="27" spans="1:19" ht="15.6" customHeight="1" x14ac:dyDescent="0.25">
      <c r="A27" s="17"/>
      <c r="B27" s="17"/>
      <c r="C27" s="76" t="s">
        <v>220</v>
      </c>
      <c r="D27" s="57"/>
      <c r="E27" s="25" t="s">
        <v>62</v>
      </c>
      <c r="F27" s="17">
        <v>2</v>
      </c>
      <c r="G27" s="12">
        <v>16</v>
      </c>
      <c r="H27" s="12">
        <v>17</v>
      </c>
      <c r="I27" s="12"/>
      <c r="J27" s="67">
        <f t="shared" si="8"/>
        <v>44405</v>
      </c>
      <c r="K27" s="53">
        <f t="shared" si="0"/>
        <v>4</v>
      </c>
      <c r="L27" s="56">
        <v>57</v>
      </c>
      <c r="M27" s="26">
        <v>3.7499999999999999E-2</v>
      </c>
      <c r="N27" s="95" t="s">
        <v>236</v>
      </c>
      <c r="O27" s="70" t="s">
        <v>171</v>
      </c>
      <c r="P27" s="11">
        <f t="shared" si="5"/>
        <v>32</v>
      </c>
      <c r="Q27" s="11">
        <f t="shared" si="6"/>
        <v>34</v>
      </c>
      <c r="R27">
        <v>1.2410000000000001</v>
      </c>
      <c r="S27" s="6">
        <f t="shared" si="3"/>
        <v>8.8421250000000011</v>
      </c>
    </row>
    <row r="28" spans="1:19" ht="15.6" customHeight="1" x14ac:dyDescent="0.25">
      <c r="A28" s="17"/>
      <c r="B28" s="17"/>
      <c r="C28" s="62" t="s">
        <v>234</v>
      </c>
      <c r="D28" s="57" t="s">
        <v>235</v>
      </c>
      <c r="E28" s="25"/>
      <c r="F28" s="17"/>
      <c r="G28" s="12"/>
      <c r="H28" s="12"/>
      <c r="I28" s="12"/>
      <c r="J28" s="67"/>
      <c r="K28" s="53"/>
      <c r="L28" s="56"/>
      <c r="M28" s="26"/>
      <c r="N28" s="70"/>
      <c r="O28" s="103"/>
      <c r="P28" s="11"/>
      <c r="Q28" s="11"/>
      <c r="S28" s="6"/>
    </row>
    <row r="29" spans="1:19" ht="15.6" customHeight="1" x14ac:dyDescent="0.25">
      <c r="A29" s="17" t="s">
        <v>215</v>
      </c>
      <c r="B29" s="17" t="s">
        <v>229</v>
      </c>
      <c r="C29" s="97" t="s">
        <v>230</v>
      </c>
      <c r="D29" s="57"/>
      <c r="E29" s="25" t="s">
        <v>62</v>
      </c>
      <c r="F29" s="17">
        <v>1</v>
      </c>
      <c r="G29" s="12">
        <v>20</v>
      </c>
      <c r="H29" s="12"/>
      <c r="I29" s="12"/>
      <c r="J29" s="67">
        <f>J27+F27</f>
        <v>44407</v>
      </c>
      <c r="K29" s="53">
        <f t="shared" ref="K29:K30" si="9">WEEKDAY(J29)</f>
        <v>6</v>
      </c>
      <c r="L29" s="56">
        <v>96</v>
      </c>
      <c r="M29" s="26">
        <v>7.4305555555555555E-2</v>
      </c>
      <c r="N29" s="70" t="s">
        <v>172</v>
      </c>
      <c r="O29" s="103"/>
      <c r="P29" s="11">
        <f t="shared" si="5"/>
        <v>20</v>
      </c>
      <c r="Q29" s="11">
        <f t="shared" si="6"/>
        <v>0</v>
      </c>
      <c r="R29">
        <v>1.206</v>
      </c>
      <c r="S29" s="6">
        <f t="shared" si="3"/>
        <v>14.472</v>
      </c>
    </row>
    <row r="30" spans="1:19" ht="15.6" customHeight="1" x14ac:dyDescent="0.25">
      <c r="A30" s="17"/>
      <c r="B30" s="17"/>
      <c r="C30" s="62" t="s">
        <v>160</v>
      </c>
      <c r="D30" s="57"/>
      <c r="E30" s="25"/>
      <c r="F30" s="17"/>
      <c r="G30" s="12"/>
      <c r="H30" s="12"/>
      <c r="I30" s="12"/>
      <c r="J30" s="67">
        <f t="shared" ref="J30" si="10">J29+F29</f>
        <v>44408</v>
      </c>
      <c r="K30" s="53">
        <f t="shared" si="9"/>
        <v>7</v>
      </c>
      <c r="L30" s="56">
        <v>38</v>
      </c>
      <c r="M30" s="26">
        <v>2.4999999999999998E-2</v>
      </c>
      <c r="N30" s="70"/>
      <c r="O30" s="103"/>
      <c r="P30" s="11">
        <f t="shared" si="5"/>
        <v>0</v>
      </c>
      <c r="Q30" s="11">
        <f t="shared" si="6"/>
        <v>0</v>
      </c>
      <c r="R30">
        <v>1.206</v>
      </c>
      <c r="S30" s="6">
        <f t="shared" si="3"/>
        <v>5.7284999999999995</v>
      </c>
    </row>
    <row r="31" spans="1:19" ht="15.6" customHeight="1" x14ac:dyDescent="0.25">
      <c r="A31" s="17"/>
      <c r="B31" s="17"/>
      <c r="C31" s="76" t="s">
        <v>173</v>
      </c>
      <c r="D31" s="57" t="s">
        <v>175</v>
      </c>
      <c r="E31" s="25" t="s">
        <v>62</v>
      </c>
      <c r="F31" s="17">
        <v>2</v>
      </c>
      <c r="G31" s="12">
        <v>0</v>
      </c>
      <c r="H31" s="12">
        <v>0</v>
      </c>
      <c r="I31" s="12"/>
      <c r="J31" s="67">
        <f t="shared" ref="J31:J36" si="11">J30+F30</f>
        <v>44408</v>
      </c>
      <c r="K31" s="53">
        <f t="shared" ref="K31:K36" si="12">WEEKDAY(J31)</f>
        <v>7</v>
      </c>
      <c r="L31" s="56">
        <v>41</v>
      </c>
      <c r="M31" s="26">
        <v>2.6388888888888889E-2</v>
      </c>
      <c r="N31" s="94" t="s">
        <v>177</v>
      </c>
      <c r="O31" s="105" t="s">
        <v>176</v>
      </c>
      <c r="P31" s="11">
        <f t="shared" si="5"/>
        <v>0</v>
      </c>
      <c r="Q31" s="11">
        <f t="shared" si="6"/>
        <v>0</v>
      </c>
      <c r="R31">
        <v>1.206</v>
      </c>
      <c r="S31" s="6">
        <f t="shared" si="3"/>
        <v>6.1807499999999997</v>
      </c>
    </row>
    <row r="32" spans="1:19" ht="15.6" customHeight="1" x14ac:dyDescent="0.25">
      <c r="A32" s="17"/>
      <c r="B32" s="17"/>
      <c r="C32" s="76" t="s">
        <v>179</v>
      </c>
      <c r="D32" s="57"/>
      <c r="E32" s="25" t="s">
        <v>62</v>
      </c>
      <c r="F32" s="17">
        <v>1</v>
      </c>
      <c r="G32" s="12">
        <v>0</v>
      </c>
      <c r="H32" s="12"/>
      <c r="I32" s="12"/>
      <c r="J32" s="67">
        <f t="shared" si="11"/>
        <v>44410</v>
      </c>
      <c r="K32" s="53">
        <f t="shared" si="12"/>
        <v>2</v>
      </c>
      <c r="L32" s="56">
        <v>87</v>
      </c>
      <c r="M32" s="26">
        <v>4.8611111111111112E-2</v>
      </c>
      <c r="N32" s="94" t="s">
        <v>178</v>
      </c>
      <c r="O32" s="103"/>
      <c r="P32" s="11">
        <f t="shared" si="5"/>
        <v>0</v>
      </c>
      <c r="Q32" s="11">
        <f t="shared" si="6"/>
        <v>0</v>
      </c>
      <c r="R32">
        <v>1.206</v>
      </c>
      <c r="S32" s="6">
        <f t="shared" si="3"/>
        <v>13.11525</v>
      </c>
    </row>
    <row r="33" spans="1:19" ht="15.6" customHeight="1" x14ac:dyDescent="0.25">
      <c r="A33" s="17"/>
      <c r="B33" s="17"/>
      <c r="C33" s="76" t="s">
        <v>161</v>
      </c>
      <c r="D33" s="57"/>
      <c r="E33" s="25" t="s">
        <v>62</v>
      </c>
      <c r="F33" s="17">
        <v>2</v>
      </c>
      <c r="G33" s="12">
        <v>0</v>
      </c>
      <c r="H33" s="12"/>
      <c r="I33" s="12"/>
      <c r="J33" s="67">
        <f t="shared" si="11"/>
        <v>44411</v>
      </c>
      <c r="K33" s="53">
        <f t="shared" si="12"/>
        <v>3</v>
      </c>
      <c r="L33" s="56">
        <v>40</v>
      </c>
      <c r="M33" s="26">
        <v>2.5694444444444447E-2</v>
      </c>
      <c r="N33" s="101" t="s">
        <v>180</v>
      </c>
      <c r="O33" s="103"/>
      <c r="P33" s="11">
        <f t="shared" si="5"/>
        <v>0</v>
      </c>
      <c r="Q33" s="11">
        <f t="shared" si="6"/>
        <v>0</v>
      </c>
      <c r="R33">
        <v>1.206</v>
      </c>
      <c r="S33" s="6">
        <f t="shared" si="3"/>
        <v>6.0299999999999994</v>
      </c>
    </row>
    <row r="34" spans="1:19" ht="15.6" customHeight="1" x14ac:dyDescent="0.25">
      <c r="A34" s="17"/>
      <c r="B34" s="17"/>
      <c r="C34" s="76" t="s">
        <v>167</v>
      </c>
      <c r="D34" s="57" t="s">
        <v>168</v>
      </c>
      <c r="E34" s="25" t="s">
        <v>62</v>
      </c>
      <c r="F34" s="17">
        <v>1</v>
      </c>
      <c r="G34" s="12">
        <v>2</v>
      </c>
      <c r="H34" s="12"/>
      <c r="I34" s="12"/>
      <c r="J34" s="67">
        <f t="shared" si="11"/>
        <v>44413</v>
      </c>
      <c r="K34" s="53">
        <f t="shared" si="12"/>
        <v>5</v>
      </c>
      <c r="L34" s="56">
        <v>50</v>
      </c>
      <c r="M34" s="26">
        <v>3.2638888888888891E-2</v>
      </c>
      <c r="N34" s="101" t="s">
        <v>184</v>
      </c>
      <c r="O34" s="103"/>
      <c r="P34" s="11">
        <f t="shared" si="5"/>
        <v>2</v>
      </c>
      <c r="Q34" s="11">
        <f t="shared" si="6"/>
        <v>0</v>
      </c>
      <c r="R34">
        <v>1.206</v>
      </c>
      <c r="S34" s="6">
        <f t="shared" si="3"/>
        <v>7.5374999999999996</v>
      </c>
    </row>
    <row r="35" spans="1:19" ht="15.6" customHeight="1" x14ac:dyDescent="0.25">
      <c r="A35" s="17"/>
      <c r="B35" s="17"/>
      <c r="C35" s="62" t="s">
        <v>169</v>
      </c>
      <c r="D35" s="57" t="s">
        <v>181</v>
      </c>
      <c r="E35" s="25"/>
      <c r="F35" s="17"/>
      <c r="G35" s="12">
        <v>0</v>
      </c>
      <c r="H35" s="12"/>
      <c r="I35" s="12"/>
      <c r="J35" s="67">
        <f t="shared" si="11"/>
        <v>44414</v>
      </c>
      <c r="K35" s="53">
        <f t="shared" si="12"/>
        <v>6</v>
      </c>
      <c r="L35" s="56">
        <v>28</v>
      </c>
      <c r="M35" s="26">
        <v>2.0833333333333332E-2</v>
      </c>
      <c r="N35" s="101" t="s">
        <v>182</v>
      </c>
      <c r="O35" s="103"/>
      <c r="P35" s="11">
        <f t="shared" si="5"/>
        <v>0</v>
      </c>
      <c r="Q35" s="11">
        <f t="shared" si="6"/>
        <v>0</v>
      </c>
      <c r="R35">
        <v>1.206</v>
      </c>
      <c r="S35" s="6">
        <f t="shared" si="3"/>
        <v>4.2210000000000001</v>
      </c>
    </row>
    <row r="36" spans="1:19" ht="15.6" customHeight="1" x14ac:dyDescent="0.25">
      <c r="A36" s="17"/>
      <c r="B36" s="17"/>
      <c r="C36" s="62" t="s">
        <v>165</v>
      </c>
      <c r="D36" s="57" t="s">
        <v>166</v>
      </c>
      <c r="E36" s="25"/>
      <c r="F36" s="17"/>
      <c r="G36" s="12">
        <v>0</v>
      </c>
      <c r="H36" s="12"/>
      <c r="I36" s="12"/>
      <c r="J36" s="67">
        <f t="shared" si="11"/>
        <v>44414</v>
      </c>
      <c r="K36" s="53">
        <f t="shared" si="12"/>
        <v>6</v>
      </c>
      <c r="L36" s="56">
        <v>31</v>
      </c>
      <c r="M36" s="26">
        <v>2.361111111111111E-2</v>
      </c>
      <c r="N36" s="101" t="s">
        <v>183</v>
      </c>
      <c r="O36" s="103"/>
      <c r="P36" s="11">
        <f t="shared" si="5"/>
        <v>0</v>
      </c>
      <c r="Q36" s="11">
        <f t="shared" si="6"/>
        <v>0</v>
      </c>
      <c r="R36">
        <v>1.206</v>
      </c>
      <c r="S36" s="6">
        <f t="shared" si="3"/>
        <v>4.6732499999999995</v>
      </c>
    </row>
    <row r="37" spans="1:19" ht="15.6" customHeight="1" x14ac:dyDescent="0.25">
      <c r="A37" s="17"/>
      <c r="B37" s="17"/>
      <c r="C37" s="97" t="s">
        <v>190</v>
      </c>
      <c r="D37" s="57"/>
      <c r="E37" s="25" t="s">
        <v>62</v>
      </c>
      <c r="F37" s="17">
        <v>2</v>
      </c>
      <c r="G37" s="12">
        <v>0</v>
      </c>
      <c r="H37" s="12"/>
      <c r="I37" s="12"/>
      <c r="J37" s="67">
        <f t="shared" ref="J37:J38" si="13">J36+F36</f>
        <v>44414</v>
      </c>
      <c r="K37" s="53">
        <f t="shared" ref="K37:K38" si="14">WEEKDAY(J37)</f>
        <v>6</v>
      </c>
      <c r="L37" s="56">
        <v>73</v>
      </c>
      <c r="M37" s="26">
        <v>5.4166666666666669E-2</v>
      </c>
      <c r="N37" s="85" t="s">
        <v>191</v>
      </c>
      <c r="O37" s="103"/>
      <c r="P37" s="11">
        <f t="shared" si="5"/>
        <v>0</v>
      </c>
      <c r="Q37" s="11">
        <f t="shared" si="6"/>
        <v>0</v>
      </c>
      <c r="R37">
        <v>1.206</v>
      </c>
      <c r="S37" s="6">
        <f t="shared" si="3"/>
        <v>11.00475</v>
      </c>
    </row>
    <row r="38" spans="1:19" ht="15.6" customHeight="1" x14ac:dyDescent="0.25">
      <c r="A38" s="17"/>
      <c r="B38" s="17"/>
      <c r="C38" s="76" t="s">
        <v>162</v>
      </c>
      <c r="D38" s="57" t="s">
        <v>132</v>
      </c>
      <c r="E38" s="25" t="s">
        <v>62</v>
      </c>
      <c r="F38" s="17">
        <v>1</v>
      </c>
      <c r="G38" s="12">
        <v>0</v>
      </c>
      <c r="H38" s="12"/>
      <c r="I38" s="12"/>
      <c r="J38" s="67">
        <f t="shared" si="13"/>
        <v>44416</v>
      </c>
      <c r="K38" s="53">
        <f t="shared" si="14"/>
        <v>1</v>
      </c>
      <c r="L38" s="56">
        <v>87</v>
      </c>
      <c r="M38" s="26">
        <v>6.1805555555555558E-2</v>
      </c>
      <c r="N38" s="101" t="s">
        <v>188</v>
      </c>
      <c r="O38" s="103"/>
      <c r="P38" s="11">
        <f t="shared" si="5"/>
        <v>0</v>
      </c>
      <c r="Q38" s="11">
        <f t="shared" si="6"/>
        <v>0</v>
      </c>
      <c r="R38">
        <v>1.206</v>
      </c>
      <c r="S38" s="6">
        <f t="shared" si="3"/>
        <v>13.11525</v>
      </c>
    </row>
    <row r="39" spans="1:19" ht="15.6" customHeight="1" x14ac:dyDescent="0.25">
      <c r="A39" s="17"/>
      <c r="B39" s="17"/>
      <c r="C39" s="76" t="s">
        <v>174</v>
      </c>
      <c r="D39" s="57" t="s">
        <v>175</v>
      </c>
      <c r="E39" s="25" t="s">
        <v>62</v>
      </c>
      <c r="F39" s="17">
        <v>1</v>
      </c>
      <c r="G39" s="12">
        <v>20</v>
      </c>
      <c r="H39" s="12"/>
      <c r="I39" s="12"/>
      <c r="J39" s="67">
        <f t="shared" ref="J39" si="15">J38+F38</f>
        <v>44417</v>
      </c>
      <c r="K39" s="53">
        <f t="shared" ref="K39" si="16">WEEKDAY(J39)</f>
        <v>2</v>
      </c>
      <c r="L39" s="56">
        <v>50</v>
      </c>
      <c r="M39" s="26">
        <v>3.8194444444444441E-2</v>
      </c>
      <c r="N39" s="94" t="s">
        <v>185</v>
      </c>
      <c r="O39" s="103"/>
      <c r="P39" s="11">
        <f t="shared" si="5"/>
        <v>20</v>
      </c>
      <c r="Q39" s="11">
        <f t="shared" si="6"/>
        <v>0</v>
      </c>
      <c r="R39">
        <v>1.206</v>
      </c>
      <c r="S39" s="6">
        <f t="shared" si="3"/>
        <v>7.5374999999999996</v>
      </c>
    </row>
    <row r="40" spans="1:19" ht="15.6" customHeight="1" x14ac:dyDescent="0.25">
      <c r="A40" s="17"/>
      <c r="B40" s="17" t="s">
        <v>229</v>
      </c>
      <c r="C40" s="76" t="s">
        <v>189</v>
      </c>
      <c r="D40" s="57"/>
      <c r="E40" s="25" t="s">
        <v>62</v>
      </c>
      <c r="F40" s="17">
        <v>2</v>
      </c>
      <c r="G40" s="12">
        <v>3</v>
      </c>
      <c r="H40" s="12"/>
      <c r="I40" s="12"/>
      <c r="J40" s="67">
        <f t="shared" ref="J40:J41" si="17">J39+F39</f>
        <v>44418</v>
      </c>
      <c r="K40" s="53">
        <f t="shared" ref="K40:K41" si="18">WEEKDAY(J40)</f>
        <v>3</v>
      </c>
      <c r="L40" s="56">
        <v>106</v>
      </c>
      <c r="M40" s="26">
        <v>7.4305555555555555E-2</v>
      </c>
      <c r="N40" s="101" t="s">
        <v>192</v>
      </c>
      <c r="O40" s="103"/>
      <c r="P40" s="11">
        <f t="shared" si="5"/>
        <v>6</v>
      </c>
      <c r="Q40" s="11">
        <f t="shared" si="6"/>
        <v>0</v>
      </c>
      <c r="R40">
        <v>1.206</v>
      </c>
      <c r="S40" s="6">
        <f t="shared" si="3"/>
        <v>15.9795</v>
      </c>
    </row>
    <row r="41" spans="1:19" ht="15.6" customHeight="1" x14ac:dyDescent="0.25">
      <c r="A41" s="17"/>
      <c r="B41" s="17"/>
      <c r="C41" s="98" t="s">
        <v>163</v>
      </c>
      <c r="D41" s="57"/>
      <c r="E41" s="25" t="s">
        <v>62</v>
      </c>
      <c r="F41" s="17">
        <v>4</v>
      </c>
      <c r="G41" s="12">
        <v>19</v>
      </c>
      <c r="H41" s="12"/>
      <c r="I41" s="12"/>
      <c r="J41" s="67">
        <f t="shared" si="17"/>
        <v>44420</v>
      </c>
      <c r="K41" s="53">
        <f t="shared" si="18"/>
        <v>5</v>
      </c>
      <c r="L41" s="56">
        <v>54</v>
      </c>
      <c r="M41" s="26">
        <v>3.4722222222222224E-2</v>
      </c>
      <c r="N41" s="101" t="s">
        <v>195</v>
      </c>
      <c r="O41" s="103"/>
      <c r="P41" s="11">
        <f t="shared" si="5"/>
        <v>76</v>
      </c>
      <c r="Q41" s="11">
        <f t="shared" si="6"/>
        <v>0</v>
      </c>
      <c r="R41">
        <v>1.206</v>
      </c>
      <c r="S41" s="6">
        <f t="shared" si="3"/>
        <v>8.1404999999999994</v>
      </c>
    </row>
    <row r="42" spans="1:19" ht="15.6" customHeight="1" x14ac:dyDescent="0.25">
      <c r="A42" s="17" t="s">
        <v>216</v>
      </c>
      <c r="B42" s="17"/>
      <c r="C42" s="98" t="s">
        <v>164</v>
      </c>
      <c r="D42" s="57"/>
      <c r="E42" s="25" t="s">
        <v>62</v>
      </c>
      <c r="F42" s="17">
        <v>4</v>
      </c>
      <c r="G42" s="12">
        <v>24</v>
      </c>
      <c r="H42" s="12"/>
      <c r="I42" s="12"/>
      <c r="J42" s="67">
        <f t="shared" ref="J42:J44" si="19">J41+F41</f>
        <v>44424</v>
      </c>
      <c r="K42" s="53">
        <f t="shared" ref="K42:K44" si="20">WEEKDAY(J42)</f>
        <v>2</v>
      </c>
      <c r="L42" s="56">
        <v>68</v>
      </c>
      <c r="M42" s="26">
        <v>5.6944444444444443E-2</v>
      </c>
      <c r="N42" s="101" t="s">
        <v>196</v>
      </c>
      <c r="O42" s="103"/>
      <c r="P42" s="11">
        <f t="shared" si="5"/>
        <v>96</v>
      </c>
      <c r="Q42" s="11">
        <f t="shared" si="6"/>
        <v>0</v>
      </c>
      <c r="R42">
        <v>1.2</v>
      </c>
      <c r="S42" s="6">
        <f t="shared" si="3"/>
        <v>10.199999999999999</v>
      </c>
    </row>
    <row r="43" spans="1:19" ht="15.6" customHeight="1" x14ac:dyDescent="0.25">
      <c r="A43" s="17"/>
      <c r="B43" s="17"/>
      <c r="C43" s="76" t="s">
        <v>193</v>
      </c>
      <c r="D43" s="57"/>
      <c r="E43" s="25" t="s">
        <v>62</v>
      </c>
      <c r="F43" s="17">
        <v>2</v>
      </c>
      <c r="G43" s="12">
        <v>0</v>
      </c>
      <c r="H43" s="12"/>
      <c r="I43" s="12"/>
      <c r="J43" s="67">
        <f t="shared" si="19"/>
        <v>44428</v>
      </c>
      <c r="K43" s="53">
        <f t="shared" si="20"/>
        <v>6</v>
      </c>
      <c r="L43" s="56">
        <v>29</v>
      </c>
      <c r="M43" s="26">
        <v>3.6111111111111115E-2</v>
      </c>
      <c r="N43" s="101" t="s">
        <v>197</v>
      </c>
      <c r="O43" s="103"/>
      <c r="P43" s="11">
        <f t="shared" si="5"/>
        <v>0</v>
      </c>
      <c r="Q43" s="11">
        <f t="shared" si="6"/>
        <v>0</v>
      </c>
      <c r="R43">
        <v>1.2</v>
      </c>
      <c r="S43" s="6">
        <f t="shared" si="3"/>
        <v>4.3499999999999996</v>
      </c>
    </row>
    <row r="44" spans="1:19" ht="15.6" customHeight="1" x14ac:dyDescent="0.25">
      <c r="A44" s="17"/>
      <c r="B44" s="17"/>
      <c r="C44" s="76" t="s">
        <v>194</v>
      </c>
      <c r="D44" s="57"/>
      <c r="E44" s="25" t="s">
        <v>62</v>
      </c>
      <c r="F44" s="17">
        <v>2</v>
      </c>
      <c r="G44" s="12"/>
      <c r="H44" s="12"/>
      <c r="I44" s="12"/>
      <c r="J44" s="67">
        <f t="shared" si="19"/>
        <v>44430</v>
      </c>
      <c r="K44" s="53">
        <f t="shared" si="20"/>
        <v>1</v>
      </c>
      <c r="L44" s="56">
        <v>28</v>
      </c>
      <c r="M44" s="26">
        <v>2.361111111111111E-2</v>
      </c>
      <c r="N44" s="94" t="s">
        <v>198</v>
      </c>
      <c r="O44" s="103"/>
      <c r="P44" s="11">
        <f t="shared" si="5"/>
        <v>0</v>
      </c>
      <c r="Q44" s="11">
        <f t="shared" si="6"/>
        <v>0</v>
      </c>
      <c r="R44">
        <v>1.2</v>
      </c>
      <c r="S44" s="6">
        <f t="shared" si="3"/>
        <v>4.2</v>
      </c>
    </row>
    <row r="45" spans="1:19" ht="15.6" customHeight="1" x14ac:dyDescent="0.25">
      <c r="A45" s="17"/>
      <c r="B45" s="17"/>
      <c r="C45" s="100" t="s">
        <v>186</v>
      </c>
      <c r="D45" s="57" t="s">
        <v>187</v>
      </c>
      <c r="E45" s="25"/>
      <c r="F45" s="17"/>
      <c r="G45" s="12"/>
      <c r="H45" s="12"/>
      <c r="I45" s="12"/>
      <c r="J45" s="67">
        <f t="shared" ref="J45" si="21">J44+F44</f>
        <v>44432</v>
      </c>
      <c r="K45" s="53">
        <f t="shared" ref="K45" si="22">WEEKDAY(J45)</f>
        <v>3</v>
      </c>
      <c r="L45" s="56"/>
      <c r="M45" s="26"/>
      <c r="N45" s="70"/>
      <c r="O45" s="103"/>
      <c r="P45" s="11">
        <f t="shared" si="5"/>
        <v>0</v>
      </c>
      <c r="Q45" s="11">
        <f t="shared" si="6"/>
        <v>0</v>
      </c>
      <c r="R45">
        <v>1.2</v>
      </c>
      <c r="S45" s="6">
        <f t="shared" si="3"/>
        <v>0</v>
      </c>
    </row>
    <row r="46" spans="1:19" ht="15.6" customHeight="1" x14ac:dyDescent="0.25">
      <c r="A46" s="17"/>
      <c r="B46" s="17"/>
      <c r="C46" s="80" t="s">
        <v>41</v>
      </c>
      <c r="D46" s="59" t="s">
        <v>202</v>
      </c>
      <c r="E46" s="60"/>
      <c r="F46" s="46">
        <v>1</v>
      </c>
      <c r="G46" s="47">
        <v>0</v>
      </c>
      <c r="H46" s="47">
        <v>0</v>
      </c>
      <c r="I46" s="47"/>
      <c r="J46" s="99">
        <v>44433</v>
      </c>
      <c r="K46" s="53">
        <f t="shared" ref="K46:K52" si="23">WEEKDAY(J46)</f>
        <v>4</v>
      </c>
      <c r="L46" s="61">
        <v>163</v>
      </c>
      <c r="M46" s="49">
        <v>0.10416666666666667</v>
      </c>
      <c r="N46" s="73" t="s">
        <v>199</v>
      </c>
      <c r="O46" s="103"/>
      <c r="P46" s="11">
        <f t="shared" si="5"/>
        <v>0</v>
      </c>
      <c r="Q46" s="11">
        <f t="shared" si="6"/>
        <v>0</v>
      </c>
      <c r="R46">
        <v>1.2</v>
      </c>
      <c r="S46" s="6">
        <f t="shared" si="3"/>
        <v>24.45</v>
      </c>
    </row>
    <row r="47" spans="1:19" ht="15.6" customHeight="1" x14ac:dyDescent="0.25">
      <c r="A47" s="17" t="s">
        <v>200</v>
      </c>
      <c r="B47" s="17"/>
      <c r="C47" s="76" t="s">
        <v>42</v>
      </c>
      <c r="D47" s="57"/>
      <c r="E47" s="25" t="s">
        <v>62</v>
      </c>
      <c r="F47" s="17">
        <v>1</v>
      </c>
      <c r="G47" s="12">
        <v>0</v>
      </c>
      <c r="H47" s="12">
        <v>0</v>
      </c>
      <c r="I47" s="12"/>
      <c r="J47" s="67">
        <f t="shared" ref="J47:J52" si="24">J46+F46</f>
        <v>44434</v>
      </c>
      <c r="K47" s="53">
        <f t="shared" si="23"/>
        <v>5</v>
      </c>
      <c r="L47" s="56">
        <v>367</v>
      </c>
      <c r="M47" s="26"/>
      <c r="N47" s="70" t="s">
        <v>72</v>
      </c>
      <c r="O47" s="72" t="s">
        <v>73</v>
      </c>
      <c r="P47" s="11">
        <f t="shared" si="5"/>
        <v>0</v>
      </c>
      <c r="Q47" s="11">
        <f t="shared" si="6"/>
        <v>0</v>
      </c>
      <c r="R47">
        <v>1.2410000000000001</v>
      </c>
      <c r="S47" s="6">
        <f t="shared" si="3"/>
        <v>56.930875000000007</v>
      </c>
    </row>
    <row r="48" spans="1:19" ht="15.6" customHeight="1" x14ac:dyDescent="0.25">
      <c r="A48" s="17" t="s">
        <v>201</v>
      </c>
      <c r="B48" s="17"/>
      <c r="C48" s="76" t="s">
        <v>43</v>
      </c>
      <c r="D48" s="57"/>
      <c r="E48" s="25" t="s">
        <v>62</v>
      </c>
      <c r="F48" s="17">
        <v>1</v>
      </c>
      <c r="G48" s="12"/>
      <c r="H48" s="12"/>
      <c r="I48" s="12"/>
      <c r="J48" s="67">
        <f t="shared" si="24"/>
        <v>44435</v>
      </c>
      <c r="K48" s="53">
        <f t="shared" si="23"/>
        <v>6</v>
      </c>
      <c r="L48" s="56">
        <v>218</v>
      </c>
      <c r="M48" s="26"/>
      <c r="N48" s="70" t="s">
        <v>74</v>
      </c>
      <c r="O48" s="103" t="s">
        <v>75</v>
      </c>
      <c r="P48" s="11">
        <f t="shared" si="5"/>
        <v>0</v>
      </c>
      <c r="Q48" s="11">
        <f t="shared" si="6"/>
        <v>0</v>
      </c>
      <c r="R48">
        <v>1.113</v>
      </c>
      <c r="S48" s="6">
        <f t="shared" si="3"/>
        <v>30.329249999999998</v>
      </c>
    </row>
    <row r="49" spans="1:19" ht="15.6" customHeight="1" x14ac:dyDescent="0.2">
      <c r="A49" s="17"/>
      <c r="B49" s="28"/>
      <c r="C49" s="81" t="s">
        <v>45</v>
      </c>
      <c r="D49" s="11"/>
      <c r="E49" s="23"/>
      <c r="F49" s="17"/>
      <c r="G49" s="12"/>
      <c r="H49" s="12"/>
      <c r="I49" s="12"/>
      <c r="J49" s="67">
        <f t="shared" si="24"/>
        <v>44436</v>
      </c>
      <c r="K49" s="53">
        <f t="shared" si="23"/>
        <v>7</v>
      </c>
      <c r="L49" s="56">
        <v>0</v>
      </c>
      <c r="M49" s="26"/>
      <c r="N49" s="70" t="s">
        <v>87</v>
      </c>
      <c r="O49" s="103" t="s">
        <v>88</v>
      </c>
      <c r="P49" s="11">
        <f t="shared" si="5"/>
        <v>0</v>
      </c>
      <c r="Q49" s="11">
        <f t="shared" si="6"/>
        <v>0</v>
      </c>
      <c r="R49">
        <v>1.113</v>
      </c>
      <c r="S49" s="6">
        <f t="shared" si="3"/>
        <v>0</v>
      </c>
    </row>
    <row r="50" spans="1:19" ht="15.6" customHeight="1" x14ac:dyDescent="0.2">
      <c r="A50" s="28"/>
      <c r="B50" s="28"/>
      <c r="C50" s="76" t="s">
        <v>44</v>
      </c>
      <c r="D50" s="11"/>
      <c r="E50" s="23" t="s">
        <v>62</v>
      </c>
      <c r="F50" s="17">
        <v>2</v>
      </c>
      <c r="G50" s="12"/>
      <c r="H50" s="12"/>
      <c r="I50" s="12"/>
      <c r="J50" s="67">
        <f t="shared" si="24"/>
        <v>44436</v>
      </c>
      <c r="K50" s="53">
        <f t="shared" si="23"/>
        <v>7</v>
      </c>
      <c r="L50" s="56">
        <v>120</v>
      </c>
      <c r="M50" s="26"/>
      <c r="N50" s="70" t="s">
        <v>76</v>
      </c>
      <c r="O50" s="103" t="s">
        <v>77</v>
      </c>
      <c r="P50" s="11">
        <f t="shared" si="5"/>
        <v>0</v>
      </c>
      <c r="Q50" s="11">
        <f t="shared" si="6"/>
        <v>0</v>
      </c>
      <c r="R50">
        <v>1.113</v>
      </c>
      <c r="S50" s="6">
        <f t="shared" si="3"/>
        <v>16.695</v>
      </c>
    </row>
    <row r="51" spans="1:19" ht="15.6" customHeight="1" x14ac:dyDescent="0.25">
      <c r="A51" s="28"/>
      <c r="B51" s="28"/>
      <c r="C51" s="62" t="s">
        <v>46</v>
      </c>
      <c r="D51" s="11"/>
      <c r="E51" s="24"/>
      <c r="F51" s="17"/>
      <c r="G51" s="12"/>
      <c r="H51" s="12"/>
      <c r="I51" s="12"/>
      <c r="J51" s="67">
        <f t="shared" si="24"/>
        <v>44438</v>
      </c>
      <c r="K51" s="53">
        <f t="shared" si="23"/>
        <v>2</v>
      </c>
      <c r="L51" s="11">
        <v>0</v>
      </c>
      <c r="M51" s="26"/>
      <c r="N51" s="70"/>
      <c r="O51" s="103"/>
      <c r="P51" s="11">
        <f t="shared" si="5"/>
        <v>0</v>
      </c>
      <c r="Q51" s="11">
        <f t="shared" si="6"/>
        <v>0</v>
      </c>
      <c r="R51">
        <v>1.113</v>
      </c>
      <c r="S51" s="6">
        <f t="shared" si="3"/>
        <v>0</v>
      </c>
    </row>
    <row r="52" spans="1:19" ht="34.5" customHeight="1" x14ac:dyDescent="0.2">
      <c r="A52" s="28"/>
      <c r="B52" s="28"/>
      <c r="C52" s="76" t="s">
        <v>47</v>
      </c>
      <c r="D52" s="11"/>
      <c r="E52" s="23" t="s">
        <v>62</v>
      </c>
      <c r="F52" s="17">
        <v>2</v>
      </c>
      <c r="G52" s="12"/>
      <c r="H52" s="12"/>
      <c r="I52" s="12"/>
      <c r="J52" s="67">
        <f t="shared" si="24"/>
        <v>44438</v>
      </c>
      <c r="K52" s="53">
        <f t="shared" si="23"/>
        <v>2</v>
      </c>
      <c r="L52" s="11">
        <v>150</v>
      </c>
      <c r="M52" s="26"/>
      <c r="N52" s="71" t="s">
        <v>78</v>
      </c>
      <c r="O52" s="106" t="s">
        <v>79</v>
      </c>
      <c r="P52" s="11">
        <f t="shared" si="5"/>
        <v>0</v>
      </c>
      <c r="Q52" s="11">
        <f t="shared" si="6"/>
        <v>0</v>
      </c>
      <c r="R52">
        <v>1.113</v>
      </c>
      <c r="S52" s="6">
        <f t="shared" si="3"/>
        <v>20.868749999999999</v>
      </c>
    </row>
    <row r="53" spans="1:19" ht="15.6" customHeight="1" x14ac:dyDescent="0.25">
      <c r="A53" s="28"/>
      <c r="B53" s="28"/>
      <c r="C53" s="82" t="s">
        <v>46</v>
      </c>
      <c r="D53" s="58"/>
      <c r="E53" s="24"/>
      <c r="F53" s="17"/>
      <c r="G53" s="12"/>
      <c r="H53" s="12"/>
      <c r="I53" s="12"/>
      <c r="J53" s="69">
        <f t="shared" ref="J53:J71" si="25">J52+F52</f>
        <v>44440</v>
      </c>
      <c r="K53" s="53">
        <f t="shared" ref="K53:K58" si="26">WEEKDAY(J53)</f>
        <v>4</v>
      </c>
      <c r="L53" s="11">
        <v>0</v>
      </c>
      <c r="M53" s="26"/>
      <c r="N53" s="70"/>
      <c r="O53" s="103"/>
      <c r="P53" s="11">
        <f t="shared" si="5"/>
        <v>0</v>
      </c>
      <c r="Q53" s="11">
        <f t="shared" si="6"/>
        <v>0</v>
      </c>
      <c r="R53">
        <v>1.113</v>
      </c>
      <c r="S53" s="6">
        <f t="shared" si="3"/>
        <v>0</v>
      </c>
    </row>
    <row r="54" spans="1:19" ht="51.75" customHeight="1" x14ac:dyDescent="0.25">
      <c r="A54" s="28"/>
      <c r="B54" s="28"/>
      <c r="C54" s="98" t="s">
        <v>48</v>
      </c>
      <c r="D54" s="11"/>
      <c r="E54" s="24" t="s">
        <v>62</v>
      </c>
      <c r="F54" s="17">
        <v>2</v>
      </c>
      <c r="G54" s="12"/>
      <c r="H54" s="12"/>
      <c r="I54" s="12"/>
      <c r="J54" s="69">
        <f t="shared" si="25"/>
        <v>44440</v>
      </c>
      <c r="K54" s="53">
        <f t="shared" si="26"/>
        <v>4</v>
      </c>
      <c r="L54" s="11">
        <v>160</v>
      </c>
      <c r="M54" s="26"/>
      <c r="N54" s="71" t="s">
        <v>81</v>
      </c>
      <c r="O54" s="106" t="s">
        <v>80</v>
      </c>
      <c r="P54" s="11">
        <f t="shared" si="5"/>
        <v>0</v>
      </c>
      <c r="Q54" s="11">
        <f t="shared" si="6"/>
        <v>0</v>
      </c>
      <c r="R54">
        <v>1.113</v>
      </c>
      <c r="S54" s="6">
        <f t="shared" si="3"/>
        <v>22.259999999999998</v>
      </c>
    </row>
    <row r="55" spans="1:19" ht="15.6" customHeight="1" x14ac:dyDescent="0.25">
      <c r="A55" s="28"/>
      <c r="B55" s="28"/>
      <c r="C55" s="62" t="s">
        <v>57</v>
      </c>
      <c r="D55" s="11"/>
      <c r="E55" s="24"/>
      <c r="F55" s="17"/>
      <c r="G55" s="12"/>
      <c r="H55" s="12"/>
      <c r="I55" s="12"/>
      <c r="J55" s="69">
        <f t="shared" si="25"/>
        <v>44442</v>
      </c>
      <c r="K55" s="53">
        <f t="shared" si="26"/>
        <v>6</v>
      </c>
      <c r="L55" s="11"/>
      <c r="M55" s="26"/>
      <c r="N55" s="70"/>
      <c r="O55" s="103"/>
      <c r="P55" s="11">
        <f t="shared" si="5"/>
        <v>0</v>
      </c>
      <c r="Q55" s="11">
        <f t="shared" si="6"/>
        <v>0</v>
      </c>
      <c r="R55">
        <v>1.113</v>
      </c>
      <c r="S55" s="6">
        <f t="shared" si="3"/>
        <v>0</v>
      </c>
    </row>
    <row r="56" spans="1:19" ht="15.6" customHeight="1" x14ac:dyDescent="0.25">
      <c r="A56" s="28"/>
      <c r="B56" s="28"/>
      <c r="C56" s="76" t="s">
        <v>49</v>
      </c>
      <c r="D56" s="11"/>
      <c r="E56" s="24" t="s">
        <v>62</v>
      </c>
      <c r="F56" s="17">
        <v>2</v>
      </c>
      <c r="G56" s="12"/>
      <c r="H56" s="12"/>
      <c r="I56" s="12"/>
      <c r="J56" s="69">
        <f t="shared" si="25"/>
        <v>44442</v>
      </c>
      <c r="K56" s="53">
        <f t="shared" si="26"/>
        <v>6</v>
      </c>
      <c r="L56" s="11">
        <v>220</v>
      </c>
      <c r="M56" s="26"/>
      <c r="N56" s="70" t="s">
        <v>82</v>
      </c>
      <c r="O56" s="103"/>
      <c r="P56" s="11">
        <f t="shared" si="5"/>
        <v>0</v>
      </c>
      <c r="Q56" s="11">
        <f t="shared" si="6"/>
        <v>0</v>
      </c>
      <c r="R56">
        <v>1.113</v>
      </c>
      <c r="S56" s="6">
        <f t="shared" si="3"/>
        <v>30.607499999999998</v>
      </c>
    </row>
    <row r="57" spans="1:19" ht="15.6" customHeight="1" x14ac:dyDescent="0.25">
      <c r="A57" s="28"/>
      <c r="B57" s="28"/>
      <c r="C57" s="62" t="s">
        <v>50</v>
      </c>
      <c r="D57" s="11"/>
      <c r="E57" s="24"/>
      <c r="F57" s="17"/>
      <c r="G57" s="12"/>
      <c r="H57" s="12"/>
      <c r="I57" s="12"/>
      <c r="J57" s="69">
        <f t="shared" si="25"/>
        <v>44444</v>
      </c>
      <c r="K57" s="53">
        <f t="shared" si="26"/>
        <v>1</v>
      </c>
      <c r="L57" s="11"/>
      <c r="M57" s="26"/>
      <c r="N57" s="70"/>
      <c r="O57" s="103"/>
      <c r="P57" s="11">
        <f t="shared" si="5"/>
        <v>0</v>
      </c>
      <c r="Q57" s="11">
        <f t="shared" si="6"/>
        <v>0</v>
      </c>
      <c r="R57">
        <v>1.113</v>
      </c>
      <c r="S57" s="6">
        <f t="shared" si="3"/>
        <v>0</v>
      </c>
    </row>
    <row r="58" spans="1:19" ht="15.6" customHeight="1" x14ac:dyDescent="0.25">
      <c r="A58" s="28"/>
      <c r="B58" s="28"/>
      <c r="C58" s="76" t="s">
        <v>51</v>
      </c>
      <c r="D58" s="11"/>
      <c r="E58" s="24" t="s">
        <v>62</v>
      </c>
      <c r="F58" s="17">
        <v>1</v>
      </c>
      <c r="G58" s="12"/>
      <c r="H58" s="12"/>
      <c r="I58" s="12"/>
      <c r="J58" s="69">
        <f t="shared" si="25"/>
        <v>44444</v>
      </c>
      <c r="K58" s="53">
        <f t="shared" si="26"/>
        <v>1</v>
      </c>
      <c r="L58" s="11">
        <v>130</v>
      </c>
      <c r="M58" s="26"/>
      <c r="N58" s="70" t="s">
        <v>83</v>
      </c>
      <c r="O58" s="103"/>
      <c r="P58" s="11">
        <f t="shared" si="5"/>
        <v>0</v>
      </c>
      <c r="Q58" s="11">
        <f t="shared" si="6"/>
        <v>0</v>
      </c>
      <c r="R58">
        <v>1.113</v>
      </c>
      <c r="S58" s="6">
        <f t="shared" si="3"/>
        <v>18.08625</v>
      </c>
    </row>
    <row r="59" spans="1:19" ht="15.6" customHeight="1" x14ac:dyDescent="0.25">
      <c r="A59" s="28"/>
      <c r="B59" s="28"/>
      <c r="C59" s="62" t="s">
        <v>89</v>
      </c>
      <c r="D59" s="11"/>
      <c r="E59" s="24"/>
      <c r="F59" s="17"/>
      <c r="G59" s="12"/>
      <c r="H59" s="12"/>
      <c r="I59" s="12"/>
      <c r="J59" s="69"/>
      <c r="K59" s="53"/>
      <c r="L59" s="11"/>
      <c r="M59" s="26"/>
      <c r="N59" s="70" t="s">
        <v>90</v>
      </c>
      <c r="O59" s="103" t="s">
        <v>91</v>
      </c>
      <c r="P59" s="11">
        <f t="shared" si="5"/>
        <v>0</v>
      </c>
      <c r="Q59" s="11">
        <f t="shared" si="6"/>
        <v>0</v>
      </c>
      <c r="R59">
        <v>1.113</v>
      </c>
      <c r="S59" s="6">
        <f t="shared" si="3"/>
        <v>0</v>
      </c>
    </row>
    <row r="60" spans="1:19" ht="39.75" customHeight="1" x14ac:dyDescent="0.25">
      <c r="A60" s="28"/>
      <c r="B60" s="28"/>
      <c r="C60" s="76" t="s">
        <v>52</v>
      </c>
      <c r="D60" s="11"/>
      <c r="E60" s="24" t="s">
        <v>62</v>
      </c>
      <c r="F60" s="17">
        <v>1</v>
      </c>
      <c r="G60" s="12"/>
      <c r="H60" s="12"/>
      <c r="I60" s="12"/>
      <c r="J60" s="69">
        <f>J58+F58</f>
        <v>44445</v>
      </c>
      <c r="K60" s="53">
        <f>WEEKDAY(J60)</f>
        <v>2</v>
      </c>
      <c r="L60" s="11">
        <v>130</v>
      </c>
      <c r="M60" s="26"/>
      <c r="N60" s="70" t="s">
        <v>84</v>
      </c>
      <c r="O60" s="103"/>
      <c r="P60" s="11">
        <f t="shared" si="5"/>
        <v>0</v>
      </c>
      <c r="Q60" s="11">
        <f t="shared" si="6"/>
        <v>0</v>
      </c>
      <c r="R60">
        <v>1.113</v>
      </c>
      <c r="S60" s="6">
        <f t="shared" si="3"/>
        <v>18.08625</v>
      </c>
    </row>
    <row r="61" spans="1:19" ht="28.5" customHeight="1" x14ac:dyDescent="0.25">
      <c r="A61" s="28"/>
      <c r="B61" s="28"/>
      <c r="C61" s="62" t="s">
        <v>92</v>
      </c>
      <c r="D61" s="11"/>
      <c r="E61" s="24"/>
      <c r="F61" s="17"/>
      <c r="G61" s="12"/>
      <c r="H61" s="12"/>
      <c r="I61" s="12"/>
      <c r="J61" s="69"/>
      <c r="K61" s="53"/>
      <c r="L61" s="11">
        <v>0</v>
      </c>
      <c r="M61" s="26"/>
      <c r="N61" s="70" t="s">
        <v>95</v>
      </c>
      <c r="O61" s="103"/>
      <c r="P61" s="11">
        <f t="shared" si="5"/>
        <v>0</v>
      </c>
      <c r="Q61" s="11">
        <f t="shared" si="6"/>
        <v>0</v>
      </c>
      <c r="R61">
        <v>1.113</v>
      </c>
      <c r="S61" s="6">
        <f t="shared" si="3"/>
        <v>0</v>
      </c>
    </row>
    <row r="62" spans="1:19" ht="21" customHeight="1" x14ac:dyDescent="0.25">
      <c r="A62" s="28"/>
      <c r="B62" s="28"/>
      <c r="C62" s="62" t="s">
        <v>93</v>
      </c>
      <c r="D62" s="11"/>
      <c r="E62" s="24"/>
      <c r="F62" s="17"/>
      <c r="G62" s="12"/>
      <c r="H62" s="12"/>
      <c r="I62" s="12"/>
      <c r="J62" s="69"/>
      <c r="K62" s="53"/>
      <c r="L62" s="11">
        <v>0</v>
      </c>
      <c r="M62" s="26"/>
      <c r="N62" s="70" t="s">
        <v>97</v>
      </c>
      <c r="O62" s="103"/>
      <c r="P62" s="11">
        <f t="shared" si="5"/>
        <v>0</v>
      </c>
      <c r="Q62" s="11">
        <f t="shared" si="6"/>
        <v>0</v>
      </c>
      <c r="R62">
        <v>1.113</v>
      </c>
      <c r="S62" s="6">
        <f t="shared" si="3"/>
        <v>0</v>
      </c>
    </row>
    <row r="63" spans="1:19" ht="49.5" customHeight="1" x14ac:dyDescent="0.25">
      <c r="A63" s="28"/>
      <c r="B63" s="28"/>
      <c r="C63" s="62" t="s">
        <v>94</v>
      </c>
      <c r="D63" s="11"/>
      <c r="E63" s="24"/>
      <c r="F63" s="17"/>
      <c r="G63" s="12"/>
      <c r="H63" s="12"/>
      <c r="I63" s="12"/>
      <c r="J63" s="69"/>
      <c r="K63" s="53"/>
      <c r="L63" s="11">
        <v>0</v>
      </c>
      <c r="M63" s="26"/>
      <c r="N63" s="71" t="s">
        <v>96</v>
      </c>
      <c r="O63" s="103"/>
      <c r="P63" s="11">
        <f t="shared" si="5"/>
        <v>0</v>
      </c>
      <c r="Q63" s="11">
        <f t="shared" si="6"/>
        <v>0</v>
      </c>
      <c r="R63">
        <v>1.113</v>
      </c>
      <c r="S63" s="6">
        <f t="shared" si="3"/>
        <v>0</v>
      </c>
    </row>
    <row r="64" spans="1:19" ht="39.75" customHeight="1" x14ac:dyDescent="0.25">
      <c r="A64" s="28"/>
      <c r="B64" s="28"/>
      <c r="C64" s="76" t="s">
        <v>53</v>
      </c>
      <c r="D64" s="11"/>
      <c r="E64" s="24" t="s">
        <v>62</v>
      </c>
      <c r="F64" s="17">
        <v>1</v>
      </c>
      <c r="G64" s="12"/>
      <c r="H64" s="12"/>
      <c r="I64" s="12"/>
      <c r="J64" s="69">
        <f>J60+F60</f>
        <v>44446</v>
      </c>
      <c r="K64" s="53">
        <f>WEEKDAY(J64)</f>
        <v>3</v>
      </c>
      <c r="L64" s="11">
        <v>200</v>
      </c>
      <c r="M64" s="26"/>
      <c r="N64" s="71" t="s">
        <v>85</v>
      </c>
      <c r="O64" s="103"/>
      <c r="P64" s="11">
        <f t="shared" si="5"/>
        <v>0</v>
      </c>
      <c r="Q64" s="11">
        <f t="shared" si="6"/>
        <v>0</v>
      </c>
      <c r="R64">
        <v>1.113</v>
      </c>
      <c r="S64" s="6">
        <f t="shared" si="3"/>
        <v>27.824999999999999</v>
      </c>
    </row>
    <row r="65" spans="1:19" ht="36" customHeight="1" x14ac:dyDescent="0.25">
      <c r="A65" s="28"/>
      <c r="B65" s="28"/>
      <c r="C65" s="76" t="s">
        <v>54</v>
      </c>
      <c r="D65" s="11"/>
      <c r="E65" s="24" t="s">
        <v>62</v>
      </c>
      <c r="F65" s="17">
        <v>2</v>
      </c>
      <c r="G65" s="12"/>
      <c r="H65" s="12"/>
      <c r="I65" s="12"/>
      <c r="J65" s="69">
        <f t="shared" si="25"/>
        <v>44447</v>
      </c>
      <c r="K65" s="53">
        <f>WEEKDAY(J65)</f>
        <v>4</v>
      </c>
      <c r="L65" s="11">
        <v>135</v>
      </c>
      <c r="M65" s="26"/>
      <c r="N65" s="70" t="s">
        <v>86</v>
      </c>
      <c r="O65" s="103"/>
      <c r="P65" s="11">
        <f t="shared" si="5"/>
        <v>0</v>
      </c>
      <c r="Q65" s="11">
        <f t="shared" si="6"/>
        <v>0</v>
      </c>
      <c r="R65">
        <v>1.113</v>
      </c>
      <c r="S65" s="6">
        <f t="shared" si="3"/>
        <v>18.781874999999999</v>
      </c>
    </row>
    <row r="66" spans="1:19" ht="15.6" customHeight="1" x14ac:dyDescent="0.25">
      <c r="A66" s="28"/>
      <c r="B66" s="28"/>
      <c r="C66" s="82" t="s">
        <v>46</v>
      </c>
      <c r="D66" s="11"/>
      <c r="E66" s="24"/>
      <c r="F66" s="17"/>
      <c r="G66" s="12"/>
      <c r="H66" s="12"/>
      <c r="I66" s="12"/>
      <c r="J66" s="69">
        <f t="shared" si="25"/>
        <v>44449</v>
      </c>
      <c r="K66" s="53">
        <f>WEEKDAY(J66)</f>
        <v>6</v>
      </c>
      <c r="L66" s="11">
        <v>0</v>
      </c>
      <c r="M66" s="26"/>
      <c r="N66" s="70"/>
      <c r="O66" s="103"/>
      <c r="P66" s="11">
        <f t="shared" si="5"/>
        <v>0</v>
      </c>
      <c r="Q66" s="11">
        <f t="shared" si="6"/>
        <v>0</v>
      </c>
      <c r="R66">
        <v>1.113</v>
      </c>
      <c r="S66" s="6">
        <f t="shared" si="3"/>
        <v>0</v>
      </c>
    </row>
    <row r="67" spans="1:19" ht="30.75" customHeight="1" x14ac:dyDescent="0.25">
      <c r="A67" s="28"/>
      <c r="B67" s="28"/>
      <c r="C67" s="82" t="s">
        <v>98</v>
      </c>
      <c r="D67" s="11"/>
      <c r="E67" s="24"/>
      <c r="F67" s="17"/>
      <c r="G67" s="12"/>
      <c r="H67" s="12"/>
      <c r="I67" s="12"/>
      <c r="J67" s="69"/>
      <c r="K67" s="53"/>
      <c r="L67" s="11">
        <v>0</v>
      </c>
      <c r="M67" s="26"/>
      <c r="N67" s="71" t="s">
        <v>99</v>
      </c>
      <c r="O67" s="103"/>
      <c r="P67" s="11">
        <f t="shared" si="5"/>
        <v>0</v>
      </c>
      <c r="Q67" s="11">
        <f t="shared" si="6"/>
        <v>0</v>
      </c>
      <c r="R67">
        <v>1.113</v>
      </c>
      <c r="S67" s="6">
        <f t="shared" si="3"/>
        <v>0</v>
      </c>
    </row>
    <row r="68" spans="1:19" ht="17.25" customHeight="1" x14ac:dyDescent="0.25">
      <c r="A68" s="28"/>
      <c r="B68" s="28"/>
      <c r="C68" s="82" t="s">
        <v>101</v>
      </c>
      <c r="D68" s="11"/>
      <c r="E68" s="24"/>
      <c r="F68" s="17"/>
      <c r="G68" s="12"/>
      <c r="H68" s="12"/>
      <c r="I68" s="12"/>
      <c r="J68" s="69"/>
      <c r="K68" s="53"/>
      <c r="L68" s="11">
        <v>0</v>
      </c>
      <c r="M68" s="26"/>
      <c r="N68" s="71"/>
      <c r="O68" s="103"/>
      <c r="P68" s="11">
        <f t="shared" si="5"/>
        <v>0</v>
      </c>
      <c r="Q68" s="11">
        <f t="shared" si="6"/>
        <v>0</v>
      </c>
      <c r="R68">
        <v>1.113</v>
      </c>
      <c r="S68" s="6">
        <f t="shared" si="3"/>
        <v>0</v>
      </c>
    </row>
    <row r="69" spans="1:19" ht="15.6" customHeight="1" x14ac:dyDescent="0.25">
      <c r="A69" s="28"/>
      <c r="B69" s="28"/>
      <c r="C69" s="76" t="s">
        <v>55</v>
      </c>
      <c r="D69" s="11"/>
      <c r="E69" s="24" t="s">
        <v>62</v>
      </c>
      <c r="F69" s="17">
        <v>1</v>
      </c>
      <c r="G69" s="12"/>
      <c r="H69" s="12"/>
      <c r="I69" s="12"/>
      <c r="J69" s="69">
        <f>J66+F66</f>
        <v>44449</v>
      </c>
      <c r="K69" s="53">
        <f t="shared" ref="K69:K75" si="27">WEEKDAY(J69)</f>
        <v>6</v>
      </c>
      <c r="L69" s="11">
        <v>230</v>
      </c>
      <c r="M69" s="26"/>
      <c r="N69" s="70" t="s">
        <v>100</v>
      </c>
      <c r="O69" s="103"/>
      <c r="P69" s="11">
        <f t="shared" si="5"/>
        <v>0</v>
      </c>
      <c r="Q69" s="11">
        <f t="shared" si="6"/>
        <v>0</v>
      </c>
      <c r="R69">
        <v>1.113</v>
      </c>
      <c r="S69" s="6">
        <f t="shared" si="3"/>
        <v>31.998750000000001</v>
      </c>
    </row>
    <row r="70" spans="1:19" ht="15.6" customHeight="1" x14ac:dyDescent="0.25">
      <c r="A70" s="28"/>
      <c r="B70" s="28"/>
      <c r="C70" s="62" t="s">
        <v>58</v>
      </c>
      <c r="D70" s="11"/>
      <c r="E70" s="24"/>
      <c r="F70" s="17"/>
      <c r="G70" s="12"/>
      <c r="H70" s="12"/>
      <c r="I70" s="12"/>
      <c r="J70" s="69">
        <f t="shared" si="25"/>
        <v>44450</v>
      </c>
      <c r="K70" s="53">
        <f t="shared" si="27"/>
        <v>7</v>
      </c>
      <c r="L70" s="11">
        <v>0</v>
      </c>
      <c r="M70" s="26"/>
      <c r="N70" s="70"/>
      <c r="P70" s="11">
        <f t="shared" si="5"/>
        <v>0</v>
      </c>
      <c r="Q70" s="11">
        <f t="shared" si="6"/>
        <v>0</v>
      </c>
      <c r="R70">
        <v>1.113</v>
      </c>
      <c r="S70" s="6">
        <f t="shared" si="3"/>
        <v>0</v>
      </c>
    </row>
    <row r="71" spans="1:19" ht="35.25" customHeight="1" x14ac:dyDescent="0.25">
      <c r="A71" s="28" t="s">
        <v>201</v>
      </c>
      <c r="B71" s="28"/>
      <c r="C71" s="83" t="s">
        <v>56</v>
      </c>
      <c r="D71" s="48"/>
      <c r="E71" s="63" t="s">
        <v>62</v>
      </c>
      <c r="F71" s="46">
        <v>1</v>
      </c>
      <c r="G71" s="47"/>
      <c r="H71" s="47"/>
      <c r="I71" s="47"/>
      <c r="J71" s="68">
        <f t="shared" si="25"/>
        <v>44450</v>
      </c>
      <c r="K71" s="54">
        <f t="shared" si="27"/>
        <v>7</v>
      </c>
      <c r="L71" s="48">
        <v>79</v>
      </c>
      <c r="M71" s="49"/>
      <c r="N71" s="75" t="s">
        <v>102</v>
      </c>
      <c r="O71" s="103" t="s">
        <v>23</v>
      </c>
      <c r="P71" s="11">
        <f t="shared" si="5"/>
        <v>0</v>
      </c>
      <c r="Q71" s="11">
        <f t="shared" si="6"/>
        <v>0</v>
      </c>
      <c r="R71">
        <v>1.113</v>
      </c>
      <c r="S71" s="6">
        <f t="shared" ref="S71:S80" si="28">L71*$S$3/100*R71</f>
        <v>10.990874999999999</v>
      </c>
    </row>
    <row r="72" spans="1:19" ht="15.6" customHeight="1" x14ac:dyDescent="0.25">
      <c r="A72" s="28" t="s">
        <v>200</v>
      </c>
      <c r="B72" s="28"/>
      <c r="C72" s="76" t="s">
        <v>203</v>
      </c>
      <c r="D72" s="11" t="s">
        <v>205</v>
      </c>
      <c r="E72" s="24" t="s">
        <v>62</v>
      </c>
      <c r="F72" s="17">
        <v>2</v>
      </c>
      <c r="G72" s="12">
        <v>18</v>
      </c>
      <c r="H72" s="12">
        <v>0</v>
      </c>
      <c r="I72" s="12"/>
      <c r="J72" s="96">
        <v>44451</v>
      </c>
      <c r="K72" s="53">
        <f t="shared" si="27"/>
        <v>1</v>
      </c>
      <c r="L72" s="11">
        <v>196</v>
      </c>
      <c r="M72" s="26">
        <v>0.1451388888888889</v>
      </c>
      <c r="N72" s="95" t="s">
        <v>204</v>
      </c>
      <c r="O72" s="103"/>
      <c r="P72" s="11">
        <f t="shared" si="5"/>
        <v>36</v>
      </c>
      <c r="Q72" s="11">
        <f t="shared" si="6"/>
        <v>0</v>
      </c>
      <c r="R72">
        <v>1.2410000000000001</v>
      </c>
      <c r="S72" s="6">
        <f t="shared" si="28"/>
        <v>30.404500000000002</v>
      </c>
    </row>
    <row r="73" spans="1:19" ht="15.6" customHeight="1" x14ac:dyDescent="0.25">
      <c r="A73" s="28"/>
      <c r="B73" s="28" t="s">
        <v>229</v>
      </c>
      <c r="C73" s="76" t="s">
        <v>59</v>
      </c>
      <c r="D73" s="11"/>
      <c r="E73" s="24" t="s">
        <v>62</v>
      </c>
      <c r="F73" s="17">
        <v>1</v>
      </c>
      <c r="G73" s="12">
        <v>5</v>
      </c>
      <c r="H73" s="12"/>
      <c r="I73" s="12"/>
      <c r="J73" s="69">
        <f>J72+F72</f>
        <v>44453</v>
      </c>
      <c r="K73" s="53">
        <f t="shared" si="27"/>
        <v>3</v>
      </c>
      <c r="L73" s="11">
        <v>226</v>
      </c>
      <c r="M73" s="26">
        <v>0.13194444444444445</v>
      </c>
      <c r="N73" s="70" t="s">
        <v>69</v>
      </c>
      <c r="O73" s="103"/>
      <c r="P73" s="11">
        <f t="shared" si="5"/>
        <v>5</v>
      </c>
      <c r="Q73" s="11">
        <f t="shared" si="6"/>
        <v>0</v>
      </c>
      <c r="R73">
        <v>1.2410000000000001</v>
      </c>
      <c r="S73" s="6">
        <f t="shared" si="28"/>
        <v>35.058250000000001</v>
      </c>
    </row>
    <row r="74" spans="1:19" ht="15.6" customHeight="1" x14ac:dyDescent="0.25">
      <c r="A74" s="28"/>
      <c r="B74" s="28"/>
      <c r="C74" s="76" t="s">
        <v>60</v>
      </c>
      <c r="D74" s="11"/>
      <c r="E74" s="24" t="s">
        <v>62</v>
      </c>
      <c r="F74" s="17">
        <v>1</v>
      </c>
      <c r="G74" s="12">
        <v>16</v>
      </c>
      <c r="H74" s="12"/>
      <c r="I74" s="12"/>
      <c r="J74" s="69">
        <f>J73+F73</f>
        <v>44454</v>
      </c>
      <c r="K74" s="53">
        <f t="shared" si="27"/>
        <v>4</v>
      </c>
      <c r="L74" s="11">
        <v>198</v>
      </c>
      <c r="M74" s="26">
        <v>0.10972222222222222</v>
      </c>
      <c r="N74" s="101" t="s">
        <v>68</v>
      </c>
      <c r="O74" s="103"/>
      <c r="P74" s="11">
        <f t="shared" si="5"/>
        <v>16</v>
      </c>
      <c r="Q74" s="11">
        <f t="shared" si="6"/>
        <v>0</v>
      </c>
      <c r="R74">
        <v>1.2410000000000001</v>
      </c>
      <c r="S74" s="6">
        <f t="shared" si="28"/>
        <v>30.714750000000002</v>
      </c>
    </row>
    <row r="75" spans="1:19" ht="15.6" customHeight="1" x14ac:dyDescent="0.25">
      <c r="A75" s="28" t="s">
        <v>217</v>
      </c>
      <c r="B75" s="28"/>
      <c r="C75" s="98" t="s">
        <v>61</v>
      </c>
      <c r="D75" s="11"/>
      <c r="E75" s="24" t="s">
        <v>62</v>
      </c>
      <c r="F75" s="17">
        <v>3</v>
      </c>
      <c r="G75" s="12">
        <v>30</v>
      </c>
      <c r="H75" s="12"/>
      <c r="I75" s="12"/>
      <c r="J75" s="69">
        <f>J74+F74</f>
        <v>44455</v>
      </c>
      <c r="K75" s="53">
        <f t="shared" si="27"/>
        <v>5</v>
      </c>
      <c r="L75" s="11">
        <v>223</v>
      </c>
      <c r="M75" s="26">
        <v>0.14027777777777778</v>
      </c>
      <c r="N75" s="101" t="s">
        <v>67</v>
      </c>
      <c r="O75" s="103"/>
      <c r="P75" s="11">
        <f t="shared" ref="P75:P80" si="29">F75*G75</f>
        <v>90</v>
      </c>
      <c r="Q75" s="11">
        <f t="shared" ref="Q75:Q80" si="30">F75*H75</f>
        <v>0</v>
      </c>
      <c r="R75">
        <v>1.341</v>
      </c>
      <c r="S75" s="6">
        <f t="shared" si="28"/>
        <v>37.380375000000001</v>
      </c>
    </row>
    <row r="76" spans="1:19" ht="15.6" customHeight="1" x14ac:dyDescent="0.25">
      <c r="A76" s="28"/>
      <c r="B76" s="28"/>
      <c r="C76" s="76" t="s">
        <v>206</v>
      </c>
      <c r="D76" s="11"/>
      <c r="E76" s="24" t="s">
        <v>62</v>
      </c>
      <c r="F76" s="17">
        <v>1</v>
      </c>
      <c r="G76" s="12">
        <v>0</v>
      </c>
      <c r="H76" s="12"/>
      <c r="I76" s="12"/>
      <c r="J76" s="69">
        <f t="shared" ref="J76:J80" si="31">J75+F75</f>
        <v>44458</v>
      </c>
      <c r="K76" s="53">
        <f t="shared" ref="K76:K80" si="32">WEEKDAY(J76)</f>
        <v>1</v>
      </c>
      <c r="L76" s="11">
        <v>187</v>
      </c>
      <c r="M76" s="26">
        <v>0.13541666666666666</v>
      </c>
      <c r="N76" s="95" t="s">
        <v>207</v>
      </c>
      <c r="O76" s="103"/>
      <c r="P76" s="11">
        <f t="shared" si="29"/>
        <v>0</v>
      </c>
      <c r="Q76" s="11">
        <f t="shared" si="30"/>
        <v>0</v>
      </c>
      <c r="R76">
        <v>1.341</v>
      </c>
      <c r="S76" s="6">
        <f t="shared" si="28"/>
        <v>31.345874999999999</v>
      </c>
    </row>
    <row r="77" spans="1:19" ht="15.6" customHeight="1" x14ac:dyDescent="0.25">
      <c r="A77" s="28" t="s">
        <v>213</v>
      </c>
      <c r="B77" s="28"/>
      <c r="C77" s="76" t="s">
        <v>63</v>
      </c>
      <c r="D77" s="11"/>
      <c r="E77" s="24" t="s">
        <v>62</v>
      </c>
      <c r="F77" s="17">
        <v>1</v>
      </c>
      <c r="G77" s="12">
        <v>0</v>
      </c>
      <c r="H77" s="12"/>
      <c r="I77" s="12"/>
      <c r="J77" s="69">
        <f t="shared" si="31"/>
        <v>44459</v>
      </c>
      <c r="K77" s="53">
        <f t="shared" si="32"/>
        <v>2</v>
      </c>
      <c r="L77" s="11">
        <v>160</v>
      </c>
      <c r="M77" s="26">
        <v>0.10833333333333334</v>
      </c>
      <c r="N77" s="70" t="s">
        <v>66</v>
      </c>
      <c r="O77" s="103"/>
      <c r="P77" s="11">
        <f t="shared" si="29"/>
        <v>0</v>
      </c>
      <c r="Q77" s="11">
        <f t="shared" si="30"/>
        <v>0</v>
      </c>
      <c r="R77">
        <v>1.4650000000000001</v>
      </c>
      <c r="S77" s="6">
        <f t="shared" si="28"/>
        <v>29.3</v>
      </c>
    </row>
    <row r="78" spans="1:19" ht="15.6" customHeight="1" x14ac:dyDescent="0.25">
      <c r="A78" s="28"/>
      <c r="B78" s="28"/>
      <c r="C78" s="76" t="s">
        <v>64</v>
      </c>
      <c r="D78" s="11"/>
      <c r="E78" s="24" t="s">
        <v>62</v>
      </c>
      <c r="F78" s="17">
        <v>1</v>
      </c>
      <c r="G78" s="12">
        <v>10</v>
      </c>
      <c r="H78" s="12"/>
      <c r="I78" s="12"/>
      <c r="J78" s="69">
        <f t="shared" si="31"/>
        <v>44460</v>
      </c>
      <c r="K78" s="53">
        <f t="shared" si="32"/>
        <v>3</v>
      </c>
      <c r="L78" s="11">
        <v>167</v>
      </c>
      <c r="M78" s="26">
        <v>0.11944444444444445</v>
      </c>
      <c r="N78" s="70" t="s">
        <v>65</v>
      </c>
      <c r="O78" s="103"/>
      <c r="P78" s="11">
        <f t="shared" si="29"/>
        <v>10</v>
      </c>
      <c r="Q78" s="11">
        <f t="shared" si="30"/>
        <v>0</v>
      </c>
      <c r="R78">
        <v>1.4650000000000001</v>
      </c>
      <c r="S78" s="6">
        <f t="shared" si="28"/>
        <v>30.581875</v>
      </c>
    </row>
    <row r="79" spans="1:19" ht="15.6" customHeight="1" x14ac:dyDescent="0.25">
      <c r="A79" s="28"/>
      <c r="B79" s="28" t="s">
        <v>229</v>
      </c>
      <c r="C79" s="76" t="s">
        <v>70</v>
      </c>
      <c r="D79" s="11"/>
      <c r="E79" s="24" t="s">
        <v>62</v>
      </c>
      <c r="F79" s="17">
        <v>1</v>
      </c>
      <c r="G79" s="12">
        <v>0</v>
      </c>
      <c r="H79" s="12">
        <v>10</v>
      </c>
      <c r="I79" s="12"/>
      <c r="J79" s="69">
        <f>J78+F78</f>
        <v>44461</v>
      </c>
      <c r="K79" s="53">
        <f t="shared" si="32"/>
        <v>4</v>
      </c>
      <c r="L79" s="11">
        <v>248</v>
      </c>
      <c r="M79" s="26">
        <v>0.15</v>
      </c>
      <c r="N79" s="70" t="s">
        <v>111</v>
      </c>
      <c r="O79" s="95" t="s">
        <v>112</v>
      </c>
      <c r="P79" s="11">
        <f t="shared" si="29"/>
        <v>0</v>
      </c>
      <c r="Q79" s="11">
        <f t="shared" si="30"/>
        <v>10</v>
      </c>
      <c r="R79">
        <v>1.4650000000000001</v>
      </c>
      <c r="S79" s="6">
        <f t="shared" si="28"/>
        <v>45.414999999999999</v>
      </c>
    </row>
    <row r="80" spans="1:19" ht="15.6" customHeight="1" x14ac:dyDescent="0.25">
      <c r="A80" s="28" t="s">
        <v>212</v>
      </c>
      <c r="B80" s="28"/>
      <c r="C80" s="98" t="s">
        <v>18</v>
      </c>
      <c r="D80" s="11"/>
      <c r="E80" s="24"/>
      <c r="F80" s="17"/>
      <c r="G80" s="12"/>
      <c r="H80" s="12"/>
      <c r="I80" s="12"/>
      <c r="J80" s="69">
        <f t="shared" si="31"/>
        <v>44462</v>
      </c>
      <c r="K80" s="53">
        <f t="shared" si="32"/>
        <v>5</v>
      </c>
      <c r="L80" s="11">
        <v>298</v>
      </c>
      <c r="M80" s="26">
        <v>0.1388888888888889</v>
      </c>
      <c r="N80" s="74" t="s">
        <v>71</v>
      </c>
      <c r="O80" s="103"/>
      <c r="P80" s="11">
        <f t="shared" si="29"/>
        <v>0</v>
      </c>
      <c r="Q80" s="11">
        <f t="shared" si="30"/>
        <v>0</v>
      </c>
      <c r="R80">
        <v>1.4330000000000001</v>
      </c>
      <c r="S80" s="6">
        <f t="shared" si="28"/>
        <v>53.379249999999999</v>
      </c>
    </row>
    <row r="83" spans="1:3" ht="15.6" customHeight="1" x14ac:dyDescent="0.2">
      <c r="A83" s="125" t="s">
        <v>231</v>
      </c>
      <c r="B83" s="77" t="s">
        <v>232</v>
      </c>
    </row>
    <row r="84" spans="1:3" ht="18.75" customHeight="1" x14ac:dyDescent="0.2">
      <c r="A84" s="128" t="s">
        <v>233</v>
      </c>
      <c r="B84" s="128"/>
      <c r="C84" s="128"/>
    </row>
  </sheetData>
  <mergeCells count="2">
    <mergeCell ref="L2:M2"/>
    <mergeCell ref="A84:C84"/>
  </mergeCells>
  <conditionalFormatting sqref="E5:E80">
    <cfRule type="containsText" dxfId="0" priority="3" operator="containsText" text="N">
      <formula>NOT(ISERROR(SEARCH("N",E5)))</formula>
    </cfRule>
  </conditionalFormatting>
  <hyperlinks>
    <hyperlink ref="A84" r:id="rId1" xr:uid="{B8E0B516-1D9B-4DE6-BFED-5BBFE7A8D30B}"/>
  </hyperlinks>
  <pageMargins left="0" right="0" top="0.53661417322834648" bottom="0.48" header="0" footer="0"/>
  <pageSetup paperSize="9" scale="83" fitToHeight="0" pageOrder="overThenDown" orientation="landscape" r:id="rId2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pane ySplit="1" topLeftCell="A2" activePane="bottomLeft" state="frozen"/>
      <selection pane="bottomLeft" activeCell="D26" sqref="D26"/>
    </sheetView>
  </sheetViews>
  <sheetFormatPr baseColWidth="10" defaultRowHeight="14.25" x14ac:dyDescent="0.2"/>
  <cols>
    <col min="1" max="1" width="17" customWidth="1"/>
    <col min="2" max="2" width="11.125" customWidth="1"/>
    <col min="3" max="3" width="10.625" customWidth="1"/>
    <col min="4" max="4" width="10" customWidth="1"/>
    <col min="5" max="5" width="10.625" customWidth="1"/>
  </cols>
  <sheetData>
    <row r="1" spans="1:12" ht="15" x14ac:dyDescent="0.25">
      <c r="A1" s="1" t="s">
        <v>0</v>
      </c>
      <c r="B1" s="110">
        <f>SUM(B13:B24)</f>
        <v>4861.5</v>
      </c>
    </row>
    <row r="3" spans="1:12" x14ac:dyDescent="0.2">
      <c r="A3" s="7" t="s">
        <v>1</v>
      </c>
      <c r="B3" s="8">
        <v>44387</v>
      </c>
    </row>
    <row r="4" spans="1:12" x14ac:dyDescent="0.2">
      <c r="A4" s="7" t="s">
        <v>19</v>
      </c>
      <c r="B4" s="8">
        <v>44462</v>
      </c>
    </row>
    <row r="5" spans="1:12" x14ac:dyDescent="0.2">
      <c r="A5" t="s">
        <v>2</v>
      </c>
      <c r="B5">
        <f>Planning!F4</f>
        <v>79</v>
      </c>
    </row>
    <row r="6" spans="1:12" x14ac:dyDescent="0.2">
      <c r="A6" t="s">
        <v>24</v>
      </c>
      <c r="B6">
        <f>Planning!L4</f>
        <v>6923</v>
      </c>
    </row>
    <row r="7" spans="1:12" x14ac:dyDescent="0.2">
      <c r="A7" t="s">
        <v>3</v>
      </c>
      <c r="B7" s="108">
        <f>B6</f>
        <v>6923</v>
      </c>
    </row>
    <row r="8" spans="1:12" x14ac:dyDescent="0.2">
      <c r="E8" s="129" t="s">
        <v>218</v>
      </c>
      <c r="F8" s="130"/>
      <c r="G8" s="129" t="s">
        <v>219</v>
      </c>
      <c r="H8" s="130"/>
    </row>
    <row r="9" spans="1:12" x14ac:dyDescent="0.2">
      <c r="F9" t="s">
        <v>225</v>
      </c>
      <c r="H9" t="s">
        <v>225</v>
      </c>
    </row>
    <row r="10" spans="1:12" x14ac:dyDescent="0.2">
      <c r="A10" t="s">
        <v>4</v>
      </c>
      <c r="B10">
        <v>12.2</v>
      </c>
      <c r="D10" s="5" t="s">
        <v>215</v>
      </c>
      <c r="E10" s="5"/>
      <c r="F10" s="5">
        <v>10</v>
      </c>
      <c r="G10" s="5"/>
      <c r="H10" s="5">
        <v>14</v>
      </c>
      <c r="I10" s="9" t="s">
        <v>226</v>
      </c>
    </row>
    <row r="11" spans="1:12" x14ac:dyDescent="0.2">
      <c r="A11" t="s">
        <v>5</v>
      </c>
      <c r="B11" s="6">
        <f>B7*B10/100</f>
        <v>844.60599999999988</v>
      </c>
      <c r="D11" s="5" t="s">
        <v>200</v>
      </c>
      <c r="E11" s="5" t="s">
        <v>223</v>
      </c>
      <c r="F11" s="5">
        <v>20.7</v>
      </c>
      <c r="G11" s="121" t="s">
        <v>224</v>
      </c>
      <c r="H11" s="121">
        <v>28.28</v>
      </c>
      <c r="I11" s="9" t="s">
        <v>221</v>
      </c>
      <c r="L11" t="s">
        <v>222</v>
      </c>
    </row>
    <row r="12" spans="1:12" x14ac:dyDescent="0.2">
      <c r="A12" t="s">
        <v>6</v>
      </c>
      <c r="B12">
        <v>1.3</v>
      </c>
      <c r="D12" s="5" t="s">
        <v>201</v>
      </c>
      <c r="E12" s="5"/>
      <c r="F12" s="5">
        <v>3</v>
      </c>
      <c r="G12" s="5"/>
      <c r="H12" s="5">
        <v>7</v>
      </c>
    </row>
    <row r="13" spans="1:12" x14ac:dyDescent="0.2">
      <c r="A13" t="s">
        <v>7</v>
      </c>
      <c r="B13" s="111" t="s">
        <v>237</v>
      </c>
      <c r="D13" s="5" t="s">
        <v>214</v>
      </c>
      <c r="E13" s="5"/>
      <c r="F13" s="5">
        <v>15</v>
      </c>
      <c r="G13" s="5"/>
      <c r="H13" s="5">
        <v>30</v>
      </c>
    </row>
    <row r="14" spans="1:12" x14ac:dyDescent="0.2">
      <c r="A14" t="s">
        <v>8</v>
      </c>
      <c r="B14" s="109">
        <v>80</v>
      </c>
      <c r="C14" t="s">
        <v>9</v>
      </c>
      <c r="D14" s="5" t="s">
        <v>216</v>
      </c>
      <c r="E14" s="5"/>
      <c r="F14" s="5">
        <v>9.5</v>
      </c>
      <c r="G14" s="5"/>
      <c r="H14" s="5"/>
    </row>
    <row r="15" spans="1:12" x14ac:dyDescent="0.2">
      <c r="A15" t="s">
        <v>23</v>
      </c>
      <c r="B15" s="109">
        <f>Planning!P4</f>
        <v>701.5</v>
      </c>
      <c r="D15" s="5" t="s">
        <v>213</v>
      </c>
      <c r="E15" s="5"/>
      <c r="F15" s="5"/>
      <c r="G15" s="5"/>
      <c r="H15" s="5"/>
    </row>
    <row r="16" spans="1:12" x14ac:dyDescent="0.2">
      <c r="A16" t="s">
        <v>10</v>
      </c>
      <c r="B16" s="109">
        <v>700</v>
      </c>
      <c r="C16" s="20"/>
      <c r="D16" s="121" t="s">
        <v>217</v>
      </c>
      <c r="E16" s="5"/>
      <c r="F16" s="5"/>
      <c r="G16" s="5"/>
      <c r="H16" s="5"/>
    </row>
    <row r="17" spans="1:6" x14ac:dyDescent="0.2">
      <c r="A17" t="s">
        <v>11</v>
      </c>
      <c r="B17" s="109">
        <v>500</v>
      </c>
      <c r="F17">
        <f>SUM(F10:F16)</f>
        <v>58.2</v>
      </c>
    </row>
    <row r="18" spans="1:6" ht="15" x14ac:dyDescent="0.25">
      <c r="A18" t="s">
        <v>12</v>
      </c>
      <c r="B18" s="122">
        <v>80</v>
      </c>
      <c r="C18" t="s">
        <v>13</v>
      </c>
    </row>
    <row r="19" spans="1:6" ht="15" x14ac:dyDescent="0.25">
      <c r="A19" t="s">
        <v>14</v>
      </c>
      <c r="B19" s="122">
        <v>500</v>
      </c>
    </row>
    <row r="20" spans="1:6" x14ac:dyDescent="0.2">
      <c r="A20" t="s">
        <v>22</v>
      </c>
      <c r="B20" s="109">
        <v>500</v>
      </c>
    </row>
    <row r="21" spans="1:6" x14ac:dyDescent="0.2">
      <c r="A21" t="s">
        <v>211</v>
      </c>
      <c r="B21" s="109">
        <v>1800</v>
      </c>
    </row>
    <row r="22" spans="1:6" x14ac:dyDescent="0.2">
      <c r="B22" s="120"/>
    </row>
    <row r="24" spans="1:6" x14ac:dyDescent="0.2">
      <c r="B24" s="19"/>
    </row>
    <row r="27" spans="1:6" x14ac:dyDescent="0.2">
      <c r="C27" s="2"/>
    </row>
    <row r="29" spans="1:6" x14ac:dyDescent="0.2">
      <c r="B29" s="102"/>
    </row>
    <row r="30" spans="1:6" x14ac:dyDescent="0.2">
      <c r="A30" s="9"/>
      <c r="B30" s="102"/>
    </row>
    <row r="31" spans="1:6" x14ac:dyDescent="0.2">
      <c r="B31" s="102"/>
    </row>
  </sheetData>
  <mergeCells count="2">
    <mergeCell ref="E8:F8"/>
    <mergeCell ref="G8:H8"/>
  </mergeCells>
  <hyperlinks>
    <hyperlink ref="I11" r:id="rId1" xr:uid="{12BF7AC8-CF8F-413C-B3DC-241D8914818E}"/>
    <hyperlink ref="I10" r:id="rId2" xr:uid="{9B1312D7-709E-4429-B386-0EAB43F4D307}"/>
  </hyperlinks>
  <pageMargins left="0" right="0" top="0.39409448818897641" bottom="0.39409448818897641" header="0" footer="0"/>
  <pageSetup paperSize="9" fitToWidth="0" fitToHeight="0" pageOrder="overThenDown" orientation="landscape" r:id="rId3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B603-F92B-4657-BCBE-DC11181675F1}">
  <dimension ref="A1:N98"/>
  <sheetViews>
    <sheetView workbookViewId="0">
      <selection activeCell="I1" sqref="I1"/>
    </sheetView>
  </sheetViews>
  <sheetFormatPr baseColWidth="10" defaultRowHeight="14.25" x14ac:dyDescent="0.2"/>
  <cols>
    <col min="1" max="1" width="6.875" customWidth="1"/>
    <col min="2" max="2" width="13.875" customWidth="1"/>
    <col min="4" max="5" width="8.25" customWidth="1"/>
    <col min="6" max="6" width="8.125" customWidth="1"/>
    <col min="7" max="7" width="8.25" customWidth="1"/>
    <col min="8" max="8" width="8.75" customWidth="1"/>
    <col min="13" max="13" width="7.125" customWidth="1"/>
  </cols>
  <sheetData>
    <row r="1" spans="1:14" x14ac:dyDescent="0.2">
      <c r="B1" s="29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x14ac:dyDescent="0.2">
      <c r="B2" s="31" t="s">
        <v>29</v>
      </c>
      <c r="C2" s="32">
        <f>SUM(D2:L2)</f>
        <v>0</v>
      </c>
      <c r="D2" s="33">
        <f>SUM(D5:D121)</f>
        <v>0</v>
      </c>
      <c r="E2" s="33">
        <f t="shared" ref="E2:L2" si="0">SUM(E5:E121)</f>
        <v>0</v>
      </c>
      <c r="F2" s="33">
        <f t="shared" si="0"/>
        <v>0</v>
      </c>
      <c r="G2" s="33">
        <f t="shared" si="0"/>
        <v>0</v>
      </c>
      <c r="H2" s="33">
        <f>SUM(H5:H121)</f>
        <v>0</v>
      </c>
      <c r="I2" s="33">
        <f t="shared" si="0"/>
        <v>0</v>
      </c>
      <c r="J2" s="33">
        <f t="shared" si="0"/>
        <v>0</v>
      </c>
      <c r="K2" s="33">
        <f t="shared" si="0"/>
        <v>0</v>
      </c>
      <c r="L2" s="33">
        <f t="shared" si="0"/>
        <v>0</v>
      </c>
      <c r="M2" s="34">
        <f>N2-B5</f>
        <v>24</v>
      </c>
      <c r="N2" s="35">
        <f>B29</f>
        <v>43600</v>
      </c>
    </row>
    <row r="3" spans="1:14" ht="15" x14ac:dyDescent="0.25"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39" customFormat="1" ht="38.25" x14ac:dyDescent="0.2">
      <c r="A4" s="39" t="s">
        <v>30</v>
      </c>
      <c r="B4" s="40" t="s">
        <v>31</v>
      </c>
      <c r="C4" s="40" t="s">
        <v>32</v>
      </c>
      <c r="D4" s="40" t="s">
        <v>33</v>
      </c>
      <c r="E4" s="40" t="s">
        <v>34</v>
      </c>
      <c r="F4" s="40" t="s">
        <v>35</v>
      </c>
      <c r="G4" s="40" t="s">
        <v>11</v>
      </c>
      <c r="H4" s="40" t="s">
        <v>36</v>
      </c>
      <c r="I4" s="40" t="s">
        <v>37</v>
      </c>
      <c r="J4" s="40" t="s">
        <v>38</v>
      </c>
      <c r="K4" s="40" t="s">
        <v>39</v>
      </c>
      <c r="L4" s="40" t="s">
        <v>14</v>
      </c>
      <c r="M4" s="41" t="s">
        <v>40</v>
      </c>
    </row>
    <row r="5" spans="1:14" x14ac:dyDescent="0.2">
      <c r="B5" s="42">
        <v>43576</v>
      </c>
      <c r="C5" s="43">
        <f>SUM(D5:L5)</f>
        <v>0</v>
      </c>
      <c r="D5" s="44"/>
      <c r="E5" s="44"/>
      <c r="F5" s="44"/>
      <c r="G5" s="44"/>
      <c r="H5" s="44"/>
      <c r="I5" s="44"/>
      <c r="J5" s="44"/>
      <c r="K5" s="44"/>
      <c r="L5" s="44"/>
    </row>
    <row r="6" spans="1:14" x14ac:dyDescent="0.2">
      <c r="B6" s="42">
        <v>43577</v>
      </c>
      <c r="C6" s="43">
        <f t="shared" ref="C6:C29" si="1">SUM(D6:L6)</f>
        <v>0</v>
      </c>
      <c r="D6" s="44"/>
      <c r="E6" s="44"/>
      <c r="F6" s="44"/>
      <c r="G6" s="44"/>
      <c r="H6" s="44"/>
      <c r="I6" s="44"/>
      <c r="J6" s="44"/>
      <c r="K6" s="44"/>
      <c r="L6" s="44"/>
    </row>
    <row r="7" spans="1:14" x14ac:dyDescent="0.2">
      <c r="B7" s="42">
        <v>43578</v>
      </c>
      <c r="C7" s="43">
        <f t="shared" si="1"/>
        <v>0</v>
      </c>
      <c r="D7" s="44"/>
      <c r="E7" s="44"/>
      <c r="F7" s="44"/>
      <c r="G7" s="44"/>
      <c r="H7" s="44"/>
      <c r="I7" s="44"/>
      <c r="J7" s="44"/>
      <c r="K7" s="44"/>
      <c r="L7" s="44"/>
    </row>
    <row r="8" spans="1:14" x14ac:dyDescent="0.2">
      <c r="B8" s="42">
        <v>43579</v>
      </c>
      <c r="C8" s="43">
        <f t="shared" si="1"/>
        <v>0</v>
      </c>
      <c r="D8" s="44"/>
      <c r="E8" s="44"/>
      <c r="F8" s="44"/>
      <c r="G8" s="44"/>
      <c r="H8" s="44"/>
      <c r="I8" s="44"/>
      <c r="J8" s="44"/>
      <c r="K8" s="44"/>
      <c r="L8" s="44"/>
    </row>
    <row r="9" spans="1:14" x14ac:dyDescent="0.2">
      <c r="B9" s="42">
        <v>43580</v>
      </c>
      <c r="C9" s="43">
        <f t="shared" si="1"/>
        <v>0</v>
      </c>
      <c r="D9" s="44"/>
      <c r="E9" s="44"/>
      <c r="F9" s="44"/>
      <c r="G9" s="44"/>
      <c r="H9" s="44"/>
      <c r="I9" s="44"/>
      <c r="J9" s="44"/>
      <c r="K9" s="44"/>
      <c r="L9" s="44"/>
    </row>
    <row r="10" spans="1:14" x14ac:dyDescent="0.2">
      <c r="B10" s="42">
        <v>43581</v>
      </c>
      <c r="C10" s="43">
        <f t="shared" si="1"/>
        <v>0</v>
      </c>
      <c r="D10" s="44"/>
      <c r="E10" s="44"/>
      <c r="F10" s="44"/>
      <c r="G10" s="44"/>
      <c r="H10" s="44"/>
      <c r="I10" s="44"/>
      <c r="J10" s="44"/>
      <c r="K10" s="44"/>
      <c r="L10" s="44"/>
    </row>
    <row r="11" spans="1:14" x14ac:dyDescent="0.2">
      <c r="B11" s="42">
        <v>43582</v>
      </c>
      <c r="C11" s="43">
        <f t="shared" si="1"/>
        <v>0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4" x14ac:dyDescent="0.2">
      <c r="B12" s="42">
        <v>43583</v>
      </c>
      <c r="C12" s="43">
        <f t="shared" si="1"/>
        <v>0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4" x14ac:dyDescent="0.2">
      <c r="B13" s="42">
        <v>43584</v>
      </c>
      <c r="C13" s="43">
        <f t="shared" si="1"/>
        <v>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4" x14ac:dyDescent="0.2">
      <c r="B14" s="42">
        <v>43585</v>
      </c>
      <c r="C14" s="43">
        <f t="shared" si="1"/>
        <v>0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4" x14ac:dyDescent="0.2">
      <c r="B15" s="42">
        <v>43586</v>
      </c>
      <c r="C15" s="43">
        <f t="shared" si="1"/>
        <v>0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4" x14ac:dyDescent="0.2">
      <c r="B16" s="42">
        <v>43587</v>
      </c>
      <c r="C16" s="43">
        <f t="shared" si="1"/>
        <v>0</v>
      </c>
      <c r="D16" s="44"/>
      <c r="E16" s="44"/>
      <c r="F16" s="44"/>
      <c r="G16" s="44"/>
      <c r="H16" s="44"/>
      <c r="I16" s="44"/>
      <c r="J16" s="44"/>
      <c r="K16" s="44"/>
      <c r="L16" s="44"/>
    </row>
    <row r="17" spans="2:12" x14ac:dyDescent="0.2">
      <c r="B17" s="42">
        <v>43588</v>
      </c>
      <c r="C17" s="43">
        <f t="shared" si="1"/>
        <v>0</v>
      </c>
      <c r="D17" s="44"/>
      <c r="E17" s="44"/>
      <c r="F17" s="44"/>
      <c r="G17" s="44"/>
      <c r="H17" s="44"/>
      <c r="I17" s="44"/>
      <c r="J17" s="44"/>
      <c r="K17" s="44"/>
      <c r="L17" s="44"/>
    </row>
    <row r="18" spans="2:12" x14ac:dyDescent="0.2">
      <c r="B18" s="42">
        <v>43589</v>
      </c>
      <c r="C18" s="43">
        <f t="shared" si="1"/>
        <v>0</v>
      </c>
      <c r="D18" s="44"/>
      <c r="E18" s="44"/>
      <c r="F18" s="44"/>
      <c r="G18" s="44"/>
      <c r="H18" s="44"/>
      <c r="I18" s="44"/>
      <c r="J18" s="44"/>
      <c r="K18" s="44"/>
      <c r="L18" s="44"/>
    </row>
    <row r="19" spans="2:12" x14ac:dyDescent="0.2">
      <c r="B19" s="42">
        <v>43590</v>
      </c>
      <c r="C19" s="43">
        <f t="shared" si="1"/>
        <v>0</v>
      </c>
      <c r="D19" s="44"/>
      <c r="E19" s="44"/>
      <c r="F19" s="44"/>
      <c r="G19" s="44"/>
      <c r="H19" s="44"/>
      <c r="I19" s="44"/>
      <c r="J19" s="44"/>
      <c r="K19" s="44"/>
      <c r="L19" s="44"/>
    </row>
    <row r="20" spans="2:12" x14ac:dyDescent="0.2">
      <c r="B20" s="42">
        <v>43591</v>
      </c>
      <c r="C20" s="43">
        <f t="shared" si="1"/>
        <v>0</v>
      </c>
      <c r="D20" s="44"/>
      <c r="E20" s="44"/>
      <c r="F20" s="44"/>
      <c r="G20" s="44"/>
      <c r="H20" s="44"/>
      <c r="I20" s="44"/>
      <c r="J20" s="44"/>
      <c r="K20" s="44"/>
      <c r="L20" s="44"/>
    </row>
    <row r="21" spans="2:12" x14ac:dyDescent="0.2">
      <c r="B21" s="42">
        <v>43592</v>
      </c>
      <c r="C21" s="43">
        <f t="shared" si="1"/>
        <v>0</v>
      </c>
      <c r="D21" s="44"/>
      <c r="E21" s="44"/>
      <c r="F21" s="44"/>
      <c r="G21" s="44"/>
      <c r="H21" s="44"/>
      <c r="I21" s="44"/>
      <c r="J21" s="44"/>
      <c r="K21" s="44"/>
      <c r="L21" s="44"/>
    </row>
    <row r="22" spans="2:12" x14ac:dyDescent="0.2">
      <c r="B22" s="42">
        <v>43593</v>
      </c>
      <c r="C22" s="43">
        <f t="shared" si="1"/>
        <v>0</v>
      </c>
      <c r="D22" s="44"/>
      <c r="E22" s="44"/>
      <c r="F22" s="44"/>
      <c r="G22" s="44"/>
      <c r="H22" s="44"/>
      <c r="I22" s="44"/>
      <c r="J22" s="44"/>
      <c r="K22" s="44"/>
      <c r="L22" s="44"/>
    </row>
    <row r="23" spans="2:12" x14ac:dyDescent="0.2">
      <c r="B23" s="42">
        <v>43594</v>
      </c>
      <c r="C23" s="43">
        <f t="shared" si="1"/>
        <v>0</v>
      </c>
      <c r="D23" s="44"/>
      <c r="E23" s="44"/>
      <c r="F23" s="44"/>
      <c r="G23" s="44"/>
      <c r="H23" s="44"/>
      <c r="I23" s="44"/>
      <c r="J23" s="44"/>
      <c r="K23" s="44"/>
      <c r="L23" s="44"/>
    </row>
    <row r="24" spans="2:12" x14ac:dyDescent="0.2">
      <c r="B24" s="42">
        <v>43595</v>
      </c>
      <c r="C24" s="43">
        <f t="shared" si="1"/>
        <v>0</v>
      </c>
      <c r="D24" s="44"/>
      <c r="E24" s="44"/>
      <c r="F24" s="44"/>
      <c r="G24" s="44"/>
      <c r="H24" s="44"/>
      <c r="I24" s="44"/>
      <c r="J24" s="44"/>
      <c r="K24" s="44"/>
      <c r="L24" s="44"/>
    </row>
    <row r="25" spans="2:12" x14ac:dyDescent="0.2">
      <c r="B25" s="42">
        <v>43596</v>
      </c>
      <c r="C25" s="43">
        <f t="shared" si="1"/>
        <v>0</v>
      </c>
      <c r="D25" s="44"/>
      <c r="E25" s="44"/>
      <c r="F25" s="44"/>
      <c r="G25" s="44"/>
      <c r="H25" s="44"/>
      <c r="I25" s="44"/>
      <c r="J25" s="44"/>
      <c r="K25" s="44"/>
      <c r="L25" s="44"/>
    </row>
    <row r="26" spans="2:12" x14ac:dyDescent="0.2">
      <c r="B26" s="42">
        <v>43597</v>
      </c>
      <c r="C26" s="43">
        <f t="shared" si="1"/>
        <v>0</v>
      </c>
      <c r="D26" s="44"/>
      <c r="E26" s="44"/>
      <c r="F26" s="44"/>
      <c r="G26" s="44"/>
      <c r="H26" s="44"/>
      <c r="I26" s="44"/>
      <c r="J26" s="44"/>
      <c r="K26" s="44"/>
      <c r="L26" s="44"/>
    </row>
    <row r="27" spans="2:12" x14ac:dyDescent="0.2">
      <c r="B27" s="42">
        <v>43598</v>
      </c>
      <c r="C27" s="43">
        <f t="shared" si="1"/>
        <v>0</v>
      </c>
      <c r="D27" s="44"/>
      <c r="E27" s="44"/>
      <c r="F27" s="44"/>
      <c r="G27" s="44"/>
      <c r="H27" s="44"/>
      <c r="I27" s="44"/>
      <c r="J27" s="44"/>
      <c r="K27" s="44"/>
      <c r="L27" s="44"/>
    </row>
    <row r="28" spans="2:12" x14ac:dyDescent="0.2">
      <c r="B28" s="42">
        <v>43599</v>
      </c>
      <c r="C28" s="43">
        <f t="shared" si="1"/>
        <v>0</v>
      </c>
      <c r="D28" s="44"/>
      <c r="E28" s="44"/>
      <c r="F28" s="44"/>
      <c r="G28" s="44"/>
      <c r="H28" s="44"/>
      <c r="I28" s="44"/>
      <c r="J28" s="44"/>
      <c r="K28" s="44"/>
      <c r="L28" s="44"/>
    </row>
    <row r="29" spans="2:12" x14ac:dyDescent="0.2">
      <c r="B29" s="42">
        <v>43600</v>
      </c>
      <c r="C29" s="43">
        <f t="shared" si="1"/>
        <v>0</v>
      </c>
      <c r="D29" s="44"/>
      <c r="E29" s="44"/>
      <c r="F29" s="44"/>
      <c r="G29" s="44"/>
      <c r="H29" s="44"/>
      <c r="I29" s="44"/>
      <c r="J29" s="44"/>
      <c r="K29" s="44"/>
      <c r="L29" s="44"/>
    </row>
    <row r="30" spans="2:12" x14ac:dyDescent="0.2">
      <c r="B30" s="5"/>
      <c r="C30" s="5"/>
      <c r="D30" s="44"/>
      <c r="E30" s="44"/>
      <c r="F30" s="44"/>
      <c r="G30" s="44"/>
      <c r="H30" s="44"/>
      <c r="I30" s="44"/>
      <c r="J30" s="44"/>
      <c r="K30" s="44"/>
      <c r="L30" s="44"/>
    </row>
    <row r="31" spans="2:12" x14ac:dyDescent="0.2">
      <c r="B31" s="5"/>
      <c r="C31" s="5"/>
      <c r="D31" s="44"/>
      <c r="E31" s="44"/>
      <c r="F31" s="44"/>
      <c r="G31" s="44"/>
      <c r="H31" s="44"/>
      <c r="I31" s="44"/>
      <c r="J31" s="44"/>
      <c r="K31" s="44"/>
      <c r="L31" s="44"/>
    </row>
    <row r="32" spans="2:12" x14ac:dyDescent="0.2">
      <c r="B32" s="5"/>
      <c r="C32" s="5"/>
      <c r="D32" s="44"/>
      <c r="E32" s="44"/>
      <c r="F32" s="44"/>
      <c r="G32" s="44"/>
      <c r="H32" s="44"/>
      <c r="I32" s="44"/>
      <c r="J32" s="44"/>
      <c r="K32" s="44"/>
      <c r="L32" s="44"/>
    </row>
    <row r="33" spans="2:12" x14ac:dyDescent="0.2">
      <c r="B33" s="5"/>
      <c r="C33" s="5"/>
      <c r="D33" s="44"/>
      <c r="E33" s="44"/>
      <c r="F33" s="44"/>
      <c r="G33" s="44"/>
      <c r="H33" s="44"/>
      <c r="I33" s="44"/>
      <c r="J33" s="44"/>
      <c r="K33" s="44"/>
      <c r="L33" s="44"/>
    </row>
    <row r="34" spans="2:12" x14ac:dyDescent="0.2">
      <c r="B34" s="5"/>
      <c r="C34" s="5"/>
      <c r="D34" s="44"/>
      <c r="E34" s="44"/>
      <c r="F34" s="44"/>
      <c r="G34" s="44"/>
      <c r="H34" s="44"/>
      <c r="I34" s="44"/>
      <c r="J34" s="44"/>
      <c r="K34" s="44"/>
      <c r="L34" s="44"/>
    </row>
    <row r="35" spans="2:12" x14ac:dyDescent="0.2">
      <c r="B35" s="5"/>
      <c r="C35" s="5"/>
      <c r="D35" s="44"/>
      <c r="E35" s="44"/>
      <c r="F35" s="44"/>
      <c r="G35" s="44"/>
      <c r="H35" s="44"/>
      <c r="I35" s="44"/>
      <c r="J35" s="44"/>
      <c r="K35" s="44"/>
      <c r="L35" s="44"/>
    </row>
    <row r="36" spans="2:12" x14ac:dyDescent="0.2">
      <c r="B36" s="5"/>
      <c r="C36" s="5"/>
      <c r="D36" s="44"/>
      <c r="E36" s="44"/>
      <c r="F36" s="44"/>
      <c r="G36" s="44"/>
      <c r="H36" s="44"/>
      <c r="I36" s="44"/>
      <c r="J36" s="44"/>
      <c r="K36" s="44"/>
      <c r="L36" s="44"/>
    </row>
    <row r="37" spans="2:12" x14ac:dyDescent="0.2">
      <c r="B37" s="5"/>
      <c r="C37" s="5"/>
      <c r="D37" s="44"/>
      <c r="E37" s="44"/>
      <c r="F37" s="44"/>
      <c r="G37" s="44"/>
      <c r="H37" s="44"/>
      <c r="I37" s="44"/>
      <c r="J37" s="44"/>
      <c r="K37" s="44"/>
      <c r="L37" s="44"/>
    </row>
    <row r="38" spans="2:12" x14ac:dyDescent="0.2">
      <c r="B38" s="5"/>
      <c r="C38" s="5"/>
      <c r="D38" s="44"/>
      <c r="E38" s="44"/>
      <c r="F38" s="44"/>
      <c r="G38" s="44"/>
      <c r="H38" s="44"/>
      <c r="I38" s="44"/>
      <c r="J38" s="44"/>
      <c r="K38" s="44"/>
      <c r="L38" s="44"/>
    </row>
    <row r="39" spans="2:12" x14ac:dyDescent="0.2">
      <c r="B39" s="5"/>
      <c r="C39" s="5"/>
      <c r="D39" s="44"/>
      <c r="E39" s="44"/>
      <c r="F39" s="44"/>
      <c r="G39" s="44"/>
      <c r="H39" s="44"/>
      <c r="I39" s="44"/>
      <c r="J39" s="44"/>
      <c r="K39" s="44"/>
      <c r="L39" s="44"/>
    </row>
    <row r="40" spans="2:12" x14ac:dyDescent="0.2">
      <c r="B40" s="5"/>
      <c r="C40" s="5"/>
      <c r="D40" s="44"/>
      <c r="E40" s="44"/>
      <c r="F40" s="44"/>
      <c r="G40" s="44"/>
      <c r="H40" s="44"/>
      <c r="I40" s="44"/>
      <c r="J40" s="44"/>
      <c r="K40" s="44"/>
      <c r="L40" s="44"/>
    </row>
    <row r="41" spans="2:12" x14ac:dyDescent="0.2">
      <c r="B41" s="5"/>
      <c r="C41" s="5"/>
      <c r="D41" s="44"/>
      <c r="E41" s="44"/>
      <c r="F41" s="44"/>
      <c r="G41" s="44"/>
      <c r="H41" s="44"/>
      <c r="I41" s="44"/>
      <c r="J41" s="44"/>
      <c r="K41" s="44"/>
      <c r="L41" s="44"/>
    </row>
    <row r="42" spans="2:12" x14ac:dyDescent="0.2">
      <c r="B42" s="5"/>
      <c r="C42" s="5"/>
      <c r="D42" s="44"/>
      <c r="E42" s="44"/>
      <c r="F42" s="44"/>
      <c r="G42" s="44"/>
      <c r="H42" s="44"/>
      <c r="I42" s="44"/>
      <c r="J42" s="44"/>
      <c r="K42" s="44"/>
      <c r="L42" s="44"/>
    </row>
    <row r="43" spans="2:12" x14ac:dyDescent="0.2">
      <c r="B43" s="5"/>
      <c r="C43" s="5"/>
      <c r="D43" s="44"/>
      <c r="E43" s="44"/>
      <c r="F43" s="44"/>
      <c r="G43" s="44"/>
      <c r="H43" s="44"/>
      <c r="I43" s="44"/>
      <c r="J43" s="44"/>
      <c r="K43" s="44"/>
      <c r="L43" s="44"/>
    </row>
    <row r="44" spans="2:12" x14ac:dyDescent="0.2">
      <c r="B44" s="5"/>
      <c r="C44" s="5"/>
      <c r="D44" s="44"/>
      <c r="E44" s="44"/>
      <c r="F44" s="44"/>
      <c r="G44" s="44"/>
      <c r="H44" s="44"/>
      <c r="I44" s="44"/>
      <c r="J44" s="44"/>
      <c r="K44" s="44"/>
      <c r="L44" s="44"/>
    </row>
    <row r="45" spans="2:12" x14ac:dyDescent="0.2">
      <c r="B45" s="5"/>
      <c r="C45" s="5"/>
      <c r="D45" s="44"/>
      <c r="E45" s="44"/>
      <c r="F45" s="44"/>
      <c r="G45" s="44"/>
      <c r="H45" s="44"/>
      <c r="I45" s="44"/>
      <c r="J45" s="44"/>
      <c r="K45" s="44"/>
      <c r="L45" s="44"/>
    </row>
    <row r="46" spans="2:12" x14ac:dyDescent="0.2">
      <c r="B46" s="5"/>
      <c r="C46" s="5"/>
      <c r="D46" s="44"/>
      <c r="E46" s="44"/>
      <c r="F46" s="44"/>
      <c r="G46" s="44"/>
      <c r="H46" s="44"/>
      <c r="I46" s="44"/>
      <c r="J46" s="44"/>
      <c r="K46" s="44"/>
      <c r="L46" s="44"/>
    </row>
    <row r="47" spans="2:12" x14ac:dyDescent="0.2">
      <c r="B47" s="5"/>
      <c r="C47" s="5"/>
      <c r="D47" s="44"/>
      <c r="E47" s="44"/>
      <c r="F47" s="44"/>
      <c r="G47" s="44"/>
      <c r="H47" s="44"/>
      <c r="I47" s="44"/>
      <c r="J47" s="44"/>
      <c r="K47" s="44"/>
      <c r="L47" s="44"/>
    </row>
    <row r="48" spans="2:12" x14ac:dyDescent="0.2">
      <c r="B48" s="5"/>
      <c r="C48" s="5"/>
      <c r="D48" s="44"/>
      <c r="E48" s="44"/>
      <c r="F48" s="44"/>
      <c r="G48" s="44"/>
      <c r="H48" s="44"/>
      <c r="I48" s="44"/>
      <c r="J48" s="44"/>
      <c r="K48" s="44"/>
      <c r="L48" s="44"/>
    </row>
    <row r="49" spans="2:12" x14ac:dyDescent="0.2">
      <c r="B49" s="5"/>
      <c r="C49" s="5"/>
      <c r="D49" s="44"/>
      <c r="E49" s="44"/>
      <c r="F49" s="44"/>
      <c r="G49" s="44"/>
      <c r="H49" s="44"/>
      <c r="I49" s="44"/>
      <c r="J49" s="44"/>
      <c r="K49" s="44"/>
      <c r="L49" s="44"/>
    </row>
    <row r="50" spans="2:12" x14ac:dyDescent="0.2">
      <c r="B50" s="5"/>
      <c r="C50" s="5"/>
      <c r="D50" s="44"/>
      <c r="E50" s="44"/>
      <c r="F50" s="44"/>
      <c r="G50" s="44"/>
      <c r="H50" s="44"/>
      <c r="I50" s="44"/>
      <c r="J50" s="44"/>
      <c r="K50" s="44"/>
      <c r="L50" s="44"/>
    </row>
    <row r="51" spans="2:12" x14ac:dyDescent="0.2">
      <c r="B51" s="5"/>
      <c r="C51" s="5"/>
      <c r="D51" s="44"/>
      <c r="E51" s="44"/>
      <c r="F51" s="44"/>
      <c r="G51" s="44"/>
      <c r="H51" s="44"/>
      <c r="I51" s="44"/>
      <c r="J51" s="44"/>
      <c r="K51" s="44"/>
      <c r="L51" s="44"/>
    </row>
    <row r="52" spans="2:12" x14ac:dyDescent="0.2">
      <c r="B52" s="5"/>
      <c r="C52" s="5"/>
      <c r="D52" s="44"/>
      <c r="E52" s="44"/>
      <c r="F52" s="44"/>
      <c r="G52" s="44"/>
      <c r="H52" s="44"/>
      <c r="I52" s="44"/>
      <c r="J52" s="44"/>
      <c r="K52" s="44"/>
      <c r="L52" s="44"/>
    </row>
    <row r="53" spans="2:12" x14ac:dyDescent="0.2">
      <c r="B53" s="5"/>
      <c r="C53" s="5"/>
      <c r="D53" s="44"/>
      <c r="E53" s="44"/>
      <c r="F53" s="44"/>
      <c r="G53" s="44"/>
      <c r="H53" s="44"/>
      <c r="I53" s="44"/>
      <c r="J53" s="44"/>
      <c r="K53" s="44"/>
      <c r="L53" s="44"/>
    </row>
    <row r="54" spans="2:12" x14ac:dyDescent="0.2">
      <c r="B54" s="5"/>
      <c r="C54" s="5"/>
      <c r="D54" s="44"/>
      <c r="E54" s="44"/>
      <c r="F54" s="44"/>
      <c r="G54" s="44"/>
      <c r="H54" s="44"/>
      <c r="I54" s="44"/>
      <c r="J54" s="44"/>
      <c r="K54" s="44"/>
      <c r="L54" s="44"/>
    </row>
    <row r="55" spans="2:12" x14ac:dyDescent="0.2">
      <c r="B55" s="5"/>
      <c r="C55" s="5"/>
      <c r="D55" s="44"/>
      <c r="E55" s="44"/>
      <c r="F55" s="44"/>
      <c r="G55" s="44"/>
      <c r="H55" s="44"/>
      <c r="I55" s="44"/>
      <c r="J55" s="44"/>
      <c r="K55" s="44"/>
      <c r="L55" s="44"/>
    </row>
    <row r="56" spans="2:12" x14ac:dyDescent="0.2">
      <c r="B56" s="5"/>
      <c r="C56" s="5"/>
      <c r="D56" s="44"/>
      <c r="E56" s="44"/>
      <c r="F56" s="44"/>
      <c r="G56" s="44"/>
      <c r="H56" s="44"/>
      <c r="I56" s="44"/>
      <c r="J56" s="44"/>
      <c r="K56" s="44"/>
      <c r="L56" s="44"/>
    </row>
    <row r="57" spans="2:12" x14ac:dyDescent="0.2">
      <c r="B57" s="5"/>
      <c r="C57" s="5"/>
      <c r="D57" s="45"/>
      <c r="E57" s="45"/>
      <c r="F57" s="45"/>
      <c r="G57" s="45"/>
      <c r="H57" s="45"/>
      <c r="I57" s="45"/>
      <c r="J57" s="45"/>
      <c r="K57" s="45"/>
      <c r="L57" s="45"/>
    </row>
    <row r="58" spans="2:12" x14ac:dyDescent="0.2">
      <c r="B58" s="5"/>
      <c r="C58" s="5"/>
      <c r="D58" s="45"/>
      <c r="E58" s="45"/>
      <c r="F58" s="45"/>
      <c r="G58" s="45"/>
      <c r="H58" s="45"/>
      <c r="I58" s="45"/>
      <c r="J58" s="45"/>
      <c r="K58" s="45"/>
      <c r="L58" s="45"/>
    </row>
    <row r="59" spans="2:12" x14ac:dyDescent="0.2">
      <c r="B59" s="5"/>
      <c r="C59" s="5"/>
      <c r="D59" s="45"/>
      <c r="E59" s="45"/>
      <c r="F59" s="45"/>
      <c r="G59" s="45"/>
      <c r="H59" s="45"/>
      <c r="I59" s="45"/>
      <c r="J59" s="45"/>
      <c r="K59" s="45"/>
      <c r="L59" s="45"/>
    </row>
    <row r="60" spans="2:12" x14ac:dyDescent="0.2">
      <c r="B60" s="5"/>
      <c r="C60" s="5"/>
      <c r="D60" s="45"/>
      <c r="E60" s="45"/>
      <c r="F60" s="45"/>
      <c r="G60" s="45"/>
      <c r="H60" s="45"/>
      <c r="I60" s="45"/>
      <c r="J60" s="45"/>
      <c r="K60" s="45"/>
      <c r="L60" s="45"/>
    </row>
    <row r="61" spans="2:12" x14ac:dyDescent="0.2">
      <c r="B61" s="5"/>
      <c r="C61" s="5"/>
      <c r="D61" s="45"/>
      <c r="E61" s="45"/>
      <c r="F61" s="45"/>
      <c r="G61" s="45"/>
      <c r="H61" s="45"/>
      <c r="I61" s="45"/>
      <c r="J61" s="45"/>
      <c r="K61" s="45"/>
      <c r="L61" s="45"/>
    </row>
    <row r="62" spans="2:12" x14ac:dyDescent="0.2">
      <c r="B62" s="5"/>
      <c r="C62" s="5"/>
      <c r="D62" s="45"/>
      <c r="E62" s="45"/>
      <c r="F62" s="45"/>
      <c r="G62" s="45"/>
      <c r="H62" s="45"/>
      <c r="I62" s="45"/>
      <c r="J62" s="45"/>
      <c r="K62" s="45"/>
      <c r="L62" s="45"/>
    </row>
    <row r="63" spans="2:12" x14ac:dyDescent="0.2">
      <c r="B63" s="5"/>
      <c r="C63" s="5"/>
      <c r="D63" s="45"/>
      <c r="E63" s="45"/>
      <c r="F63" s="45"/>
      <c r="G63" s="45"/>
      <c r="H63" s="45"/>
      <c r="I63" s="45"/>
      <c r="J63" s="45"/>
      <c r="K63" s="45"/>
      <c r="L63" s="45"/>
    </row>
    <row r="64" spans="2:12" x14ac:dyDescent="0.2">
      <c r="B64" s="5"/>
      <c r="C64" s="5"/>
      <c r="D64" s="45"/>
      <c r="E64" s="45"/>
      <c r="F64" s="45"/>
      <c r="G64" s="45"/>
      <c r="H64" s="45"/>
      <c r="I64" s="45"/>
      <c r="J64" s="45"/>
      <c r="K64" s="45"/>
      <c r="L64" s="45"/>
    </row>
    <row r="65" spans="2:12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5918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Planning</vt:lpstr>
      <vt:lpstr>RECAP</vt:lpstr>
      <vt:lpstr>Depenses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Joel PORRET</cp:lastModifiedBy>
  <cp:revision>42</cp:revision>
  <cp:lastPrinted>2021-06-30T16:06:46Z</cp:lastPrinted>
  <dcterms:created xsi:type="dcterms:W3CDTF">2018-12-10T14:47:30Z</dcterms:created>
  <dcterms:modified xsi:type="dcterms:W3CDTF">2021-07-05T20:53:49Z</dcterms:modified>
</cp:coreProperties>
</file>