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ocuments\Data\Camping_car\Voyages en Camping-car\Espagne_Portugal_2022\"/>
    </mc:Choice>
  </mc:AlternateContent>
  <xr:revisionPtr revIDLastSave="0" documentId="13_ncr:1_{65D8F7A0-AB60-4168-B940-40034B14AF6B}" xr6:coauthVersionLast="47" xr6:coauthVersionMax="47" xr10:uidLastSave="{00000000-0000-0000-0000-000000000000}"/>
  <bookViews>
    <workbookView xWindow="15015" yWindow="645" windowWidth="13530" windowHeight="15105" xr2:uid="{00000000-000D-0000-FFFF-FFFF00000000}"/>
  </bookViews>
  <sheets>
    <sheet name="Planning" sheetId="3" r:id="rId1"/>
    <sheet name="RECAP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8" i="3" l="1"/>
  <c r="M68" i="3"/>
  <c r="L69" i="3"/>
  <c r="M69" i="3" s="1"/>
  <c r="L5" i="3"/>
  <c r="L6" i="3" s="1"/>
  <c r="M6" i="3" s="1"/>
  <c r="L70" i="3" l="1"/>
  <c r="L7" i="3"/>
  <c r="J83" i="3"/>
  <c r="K83" i="3"/>
  <c r="J82" i="3"/>
  <c r="K82" i="3"/>
  <c r="M70" i="3" l="1"/>
  <c r="L71" i="3"/>
  <c r="L8" i="3"/>
  <c r="M7" i="3"/>
  <c r="J27" i="3"/>
  <c r="K27" i="3"/>
  <c r="J28" i="3"/>
  <c r="K28" i="3"/>
  <c r="J29" i="3"/>
  <c r="K29" i="3"/>
  <c r="J30" i="3"/>
  <c r="K30" i="3"/>
  <c r="J31" i="3"/>
  <c r="K31" i="3"/>
  <c r="J32" i="3"/>
  <c r="K32" i="3"/>
  <c r="J33" i="3"/>
  <c r="K33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J42" i="3"/>
  <c r="K42" i="3"/>
  <c r="J43" i="3"/>
  <c r="K43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4" i="3"/>
  <c r="K84" i="3"/>
  <c r="J85" i="3"/>
  <c r="K8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K5" i="3"/>
  <c r="J5" i="3"/>
  <c r="L72" i="3" l="1"/>
  <c r="M71" i="3"/>
  <c r="L9" i="3"/>
  <c r="M8" i="3"/>
  <c r="J3" i="3"/>
  <c r="K3" i="3"/>
  <c r="L73" i="3" l="1"/>
  <c r="M72" i="3"/>
  <c r="L10" i="3"/>
  <c r="M9" i="3"/>
  <c r="M5" i="3"/>
  <c r="L74" i="3" l="1"/>
  <c r="M73" i="3"/>
  <c r="L11" i="3"/>
  <c r="M10" i="3"/>
  <c r="N3" i="3"/>
  <c r="L75" i="3" l="1"/>
  <c r="M74" i="3"/>
  <c r="M11" i="3"/>
  <c r="L12" i="3"/>
  <c r="M4" i="3"/>
  <c r="M75" i="3" l="1"/>
  <c r="L76" i="3"/>
  <c r="L13" i="3"/>
  <c r="M12" i="3"/>
  <c r="B17" i="1"/>
  <c r="M76" i="3" l="1"/>
  <c r="L77" i="3"/>
  <c r="L14" i="3"/>
  <c r="M13" i="3"/>
  <c r="B6" i="1"/>
  <c r="B7" i="1" s="1"/>
  <c r="G3" i="3"/>
  <c r="B5" i="1" s="1"/>
  <c r="M77" i="3" l="1"/>
  <c r="L78" i="3"/>
  <c r="M14" i="3"/>
  <c r="L15" i="3"/>
  <c r="B11" i="1"/>
  <c r="B13" i="1" s="1"/>
  <c r="B1" i="1" s="1"/>
  <c r="M78" i="3" l="1"/>
  <c r="L79" i="3"/>
  <c r="M15" i="3"/>
  <c r="L16" i="3"/>
  <c r="L80" i="3" l="1"/>
  <c r="M79" i="3"/>
  <c r="M16" i="3"/>
  <c r="L17" i="3"/>
  <c r="M80" i="3" l="1"/>
  <c r="L81" i="3"/>
  <c r="L18" i="3"/>
  <c r="M17" i="3"/>
  <c r="M81" i="3" l="1"/>
  <c r="L82" i="3"/>
  <c r="L19" i="3"/>
  <c r="M18" i="3"/>
  <c r="L83" i="3" l="1"/>
  <c r="M82" i="3"/>
  <c r="L20" i="3"/>
  <c r="M19" i="3"/>
  <c r="L84" i="3" l="1"/>
  <c r="M83" i="3"/>
  <c r="L21" i="3"/>
  <c r="M20" i="3"/>
  <c r="L85" i="3" l="1"/>
  <c r="M85" i="3" s="1"/>
  <c r="M84" i="3"/>
  <c r="L22" i="3"/>
  <c r="M21" i="3"/>
  <c r="M22" i="3" l="1"/>
  <c r="L23" i="3"/>
  <c r="L24" i="3" s="1"/>
  <c r="L25" i="3" l="1"/>
  <c r="M24" i="3"/>
  <c r="M23" i="3"/>
  <c r="L26" i="3" l="1"/>
  <c r="M25" i="3"/>
  <c r="L27" i="3" l="1"/>
  <c r="M26" i="3"/>
  <c r="M27" i="3" l="1"/>
  <c r="L28" i="3"/>
  <c r="M28" i="3" l="1"/>
  <c r="L29" i="3"/>
  <c r="L30" i="3" l="1"/>
  <c r="M29" i="3"/>
  <c r="L31" i="3" l="1"/>
  <c r="M30" i="3"/>
  <c r="M31" i="3" l="1"/>
  <c r="L32" i="3"/>
  <c r="L33" i="3" l="1"/>
  <c r="M32" i="3"/>
  <c r="M33" i="3" l="1"/>
  <c r="L34" i="3"/>
  <c r="M34" i="3" l="1"/>
  <c r="L35" i="3"/>
  <c r="M35" i="3" l="1"/>
  <c r="L36" i="3"/>
  <c r="L37" i="3" l="1"/>
  <c r="M36" i="3"/>
  <c r="M37" i="3" l="1"/>
  <c r="L38" i="3"/>
  <c r="M38" i="3" l="1"/>
  <c r="L39" i="3"/>
  <c r="M39" i="3" l="1"/>
  <c r="L40" i="3"/>
  <c r="M40" i="3" l="1"/>
  <c r="L41" i="3"/>
  <c r="L42" i="3" l="1"/>
  <c r="M41" i="3"/>
  <c r="M42" i="3" l="1"/>
  <c r="L43" i="3"/>
  <c r="L44" i="3" l="1"/>
  <c r="M43" i="3"/>
  <c r="M44" i="3" l="1"/>
  <c r="L45" i="3"/>
  <c r="L46" i="3" l="1"/>
  <c r="M45" i="3"/>
  <c r="L47" i="3" l="1"/>
  <c r="M46" i="3"/>
  <c r="M47" i="3" l="1"/>
  <c r="L48" i="3"/>
  <c r="M48" i="3" l="1"/>
  <c r="L49" i="3"/>
  <c r="M49" i="3" l="1"/>
  <c r="L50" i="3"/>
  <c r="M50" i="3" l="1"/>
  <c r="L51" i="3"/>
  <c r="M51" i="3" l="1"/>
  <c r="L52" i="3"/>
  <c r="M52" i="3" l="1"/>
  <c r="L53" i="3"/>
  <c r="L54" i="3" l="1"/>
  <c r="M53" i="3"/>
  <c r="L55" i="3" l="1"/>
  <c r="M54" i="3"/>
  <c r="M55" i="3" l="1"/>
  <c r="L56" i="3"/>
  <c r="L57" i="3" l="1"/>
  <c r="M56" i="3"/>
  <c r="M57" i="3" l="1"/>
  <c r="L58" i="3"/>
  <c r="M58" i="3" l="1"/>
  <c r="L59" i="3"/>
  <c r="M59" i="3" l="1"/>
  <c r="L60" i="3"/>
  <c r="L61" i="3" l="1"/>
  <c r="M60" i="3"/>
  <c r="L62" i="3" l="1"/>
  <c r="M61" i="3"/>
  <c r="L63" i="3" l="1"/>
  <c r="M62" i="3"/>
  <c r="M63" i="3" l="1"/>
  <c r="L64" i="3"/>
  <c r="M64" i="3" l="1"/>
  <c r="L65" i="3"/>
  <c r="M65" i="3" l="1"/>
  <c r="L66" i="3"/>
  <c r="L67" i="3" l="1"/>
  <c r="M67" i="3" s="1"/>
  <c r="M66" i="3"/>
  <c r="B4" i="1" l="1"/>
</calcChain>
</file>

<file path=xl/sharedStrings.xml><?xml version="1.0" encoding="utf-8"?>
<sst xmlns="http://schemas.openxmlformats.org/spreadsheetml/2006/main" count="264" uniqueCount="122">
  <si>
    <t>Cout Total</t>
  </si>
  <si>
    <t>Date de départ</t>
  </si>
  <si>
    <t>Nb de nuitées</t>
  </si>
  <si>
    <t>Total km</t>
  </si>
  <si>
    <t>Conso moy</t>
  </si>
  <si>
    <t>Nb de Litre GO</t>
  </si>
  <si>
    <t>Prix / litre</t>
  </si>
  <si>
    <t>Cout GO</t>
  </si>
  <si>
    <t>Gaz / GPL</t>
  </si>
  <si>
    <t>approx</t>
  </si>
  <si>
    <t>Restaurant</t>
  </si>
  <si>
    <t>Visites</t>
  </si>
  <si>
    <t>Péages</t>
  </si>
  <si>
    <t>routes, tunnel, ponts</t>
  </si>
  <si>
    <t>Divers</t>
  </si>
  <si>
    <t>Villes</t>
  </si>
  <si>
    <t>Nb nuits</t>
  </si>
  <si>
    <t>Date</t>
  </si>
  <si>
    <t>Chambéry</t>
  </si>
  <si>
    <t>N</t>
  </si>
  <si>
    <t>Date arrivée</t>
  </si>
  <si>
    <t>Nuits</t>
  </si>
  <si>
    <t>Fiche visite</t>
  </si>
  <si>
    <t>Alimentation</t>
  </si>
  <si>
    <t>Peniscola</t>
  </si>
  <si>
    <t>Camping</t>
  </si>
  <si>
    <t xml:space="preserve">Km </t>
  </si>
  <si>
    <t>Durée</t>
  </si>
  <si>
    <t>Sans Péage</t>
  </si>
  <si>
    <t>Km</t>
  </si>
  <si>
    <t>Cervera</t>
  </si>
  <si>
    <t>Saragosse</t>
  </si>
  <si>
    <t>Burgos</t>
  </si>
  <si>
    <t>Valladolid</t>
  </si>
  <si>
    <t>Acqueduc de Segovie</t>
  </si>
  <si>
    <t>Avila</t>
  </si>
  <si>
    <t>Madrid</t>
  </si>
  <si>
    <t>Tolède</t>
  </si>
  <si>
    <t>Via</t>
  </si>
  <si>
    <t>Seville</t>
  </si>
  <si>
    <t>Albufeira</t>
  </si>
  <si>
    <t>Quarteira</t>
  </si>
  <si>
    <t>Vilamoura Marina</t>
  </si>
  <si>
    <t>Praia da falaisia</t>
  </si>
  <si>
    <t>v</t>
  </si>
  <si>
    <t>Praia Albandeira</t>
  </si>
  <si>
    <t>Portimao Praia da rochas</t>
  </si>
  <si>
    <t>Tavira</t>
  </si>
  <si>
    <t>Beja</t>
  </si>
  <si>
    <t>Evora</t>
  </si>
  <si>
    <t>Costa da Caparica</t>
  </si>
  <si>
    <t>Cascais</t>
  </si>
  <si>
    <t>Santiago do cacem</t>
  </si>
  <si>
    <t>Nazaré</t>
  </si>
  <si>
    <t>Bathala</t>
  </si>
  <si>
    <t>Tomar</t>
  </si>
  <si>
    <t>La Corogne</t>
  </si>
  <si>
    <t>Viseu</t>
  </si>
  <si>
    <t>St Jacques de Compostelle</t>
  </si>
  <si>
    <t>Oviedo</t>
  </si>
  <si>
    <t>Comillas</t>
  </si>
  <si>
    <t>Peso de Regua</t>
  </si>
  <si>
    <t>Guimaraes</t>
  </si>
  <si>
    <t>Pontevedra</t>
  </si>
  <si>
    <t>St jean de Luz</t>
  </si>
  <si>
    <t>Cordoue (via valdepenas)</t>
  </si>
  <si>
    <t>fn=Fiche parking nuit  / pv=Parking visite</t>
  </si>
  <si>
    <t>Beziers</t>
  </si>
  <si>
    <r>
      <t>Arguedas (</t>
    </r>
    <r>
      <rPr>
        <b/>
        <sz val="8"/>
        <color rgb="FF000000"/>
        <rFont val="Arial"/>
        <family val="2"/>
      </rPr>
      <t>Bardenas Reales</t>
    </r>
    <r>
      <rPr>
        <b/>
        <sz val="11"/>
        <color rgb="FF000000"/>
        <rFont val="Arial"/>
        <family val="2"/>
      </rPr>
      <t>)</t>
    </r>
  </si>
  <si>
    <t>Quel</t>
  </si>
  <si>
    <t>Consuegra (les moulins)</t>
  </si>
  <si>
    <t>Campo de criptana</t>
  </si>
  <si>
    <t>x</t>
  </si>
  <si>
    <t>Jaen</t>
  </si>
  <si>
    <t>Baeza</t>
  </si>
  <si>
    <t>Ubeda</t>
  </si>
  <si>
    <t>Guadix</t>
  </si>
  <si>
    <t>Tabernas (route 66)</t>
  </si>
  <si>
    <t>Almeria</t>
  </si>
  <si>
    <t>Grenade</t>
  </si>
  <si>
    <t>Albacete</t>
  </si>
  <si>
    <t>Benidorm</t>
  </si>
  <si>
    <t>Alicante</t>
  </si>
  <si>
    <t>Carthagène</t>
  </si>
  <si>
    <t>0/31</t>
  </si>
  <si>
    <t>Malaga</t>
  </si>
  <si>
    <t>Cadix</t>
  </si>
  <si>
    <t>Antequera</t>
  </si>
  <si>
    <t>Gibraltar</t>
  </si>
  <si>
    <r>
      <t xml:space="preserve">Loulé </t>
    </r>
    <r>
      <rPr>
        <b/>
        <sz val="9"/>
        <color rgb="FF000000"/>
        <rFont val="Arial"/>
        <family val="2"/>
      </rPr>
      <t>(marché samedi matin)</t>
    </r>
  </si>
  <si>
    <t>Porto</t>
  </si>
  <si>
    <t>Seillans</t>
  </si>
  <si>
    <t>Lagos</t>
  </si>
  <si>
    <t>Peniché</t>
  </si>
  <si>
    <t xml:space="preserve">Obidos </t>
  </si>
  <si>
    <t>Fatima</t>
  </si>
  <si>
    <t>Amarante</t>
  </si>
  <si>
    <t>Bilbao</t>
  </si>
  <si>
    <t>Sines</t>
  </si>
  <si>
    <t xml:space="preserve">Lisbonne </t>
  </si>
  <si>
    <t>Palsi Nat de Pena</t>
  </si>
  <si>
    <t>Sintra (Terrugem)</t>
  </si>
  <si>
    <t>Condeixa (cité antique)</t>
  </si>
  <si>
    <t>Coimbre</t>
  </si>
  <si>
    <t>Braga</t>
  </si>
  <si>
    <t>Viana do Castelo</t>
  </si>
  <si>
    <t>Vila Real</t>
  </si>
  <si>
    <t>Ribadeo</t>
  </si>
  <si>
    <t>Castellfollit de la Roca</t>
  </si>
  <si>
    <t>Prix 1</t>
  </si>
  <si>
    <t>Prix 2</t>
  </si>
  <si>
    <t>Services</t>
  </si>
  <si>
    <t>Boissons/Conso</t>
  </si>
  <si>
    <t>par AP8</t>
  </si>
  <si>
    <t>Tarbes</t>
  </si>
  <si>
    <t>Carcassonne</t>
  </si>
  <si>
    <t>Aramon</t>
  </si>
  <si>
    <t>Figueres</t>
  </si>
  <si>
    <t>Visite en train ou A/R jusqu'à Tua</t>
  </si>
  <si>
    <t>ES</t>
  </si>
  <si>
    <t>FR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</si>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</sst>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C];[Red]&quot;-&quot;#,##0.00&quot; &quot;[$€-40C]"/>
    <numFmt numFmtId="165" formatCode="ddd"/>
    <numFmt numFmtId="166" formatCode="h:mm;@"/>
  </numFmts>
  <fonts count="31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"/>
      <family val="2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sz val="18"/>
      <color rgb="FF666699"/>
      <name val="Calibri Light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FF99CC"/>
        <bgColor rgb="FFFF99CC"/>
      </patternFill>
    </fill>
    <fill>
      <patternFill patternType="solid">
        <fgColor rgb="FF99FFFF"/>
        <bgColor rgb="FF99FFFF"/>
      </patternFill>
    </fill>
    <fill>
      <patternFill patternType="solid">
        <fgColor rgb="FFFFFF66"/>
        <bgColor rgb="FFFFFF66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99CCFF"/>
      </bottom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51">
    <xf numFmtId="0" fontId="0" fillId="0" borderId="0"/>
    <xf numFmtId="0" fontId="16" fillId="0" borderId="5"/>
    <xf numFmtId="0" fontId="17" fillId="0" borderId="6"/>
    <xf numFmtId="0" fontId="18" fillId="0" borderId="7"/>
    <xf numFmtId="0" fontId="18" fillId="0" borderId="0"/>
    <xf numFmtId="0" fontId="12" fillId="7" borderId="0"/>
    <xf numFmtId="0" fontId="9" fillId="16" borderId="0"/>
    <xf numFmtId="0" fontId="10" fillId="9" borderId="0"/>
    <xf numFmtId="0" fontId="7" fillId="3" borderId="1"/>
    <xf numFmtId="0" fontId="13" fillId="3" borderId="4"/>
    <xf numFmtId="0" fontId="5" fillId="3" borderId="1"/>
    <xf numFmtId="0" fontId="6" fillId="0" borderId="2"/>
    <xf numFmtId="0" fontId="20" fillId="14" borderId="9"/>
    <xf numFmtId="0" fontId="4" fillId="0" borderId="0"/>
    <xf numFmtId="0" fontId="1" fillId="5" borderId="3"/>
    <xf numFmtId="0" fontId="14" fillId="0" borderId="0"/>
    <xf numFmtId="0" fontId="19" fillId="0" borderId="8"/>
    <xf numFmtId="0" fontId="3" fillId="12" borderId="0"/>
    <xf numFmtId="0" fontId="2" fillId="2" borderId="0"/>
    <xf numFmtId="0" fontId="2" fillId="8" borderId="0"/>
    <xf numFmtId="0" fontId="2" fillId="10" borderId="0"/>
    <xf numFmtId="0" fontId="3" fillId="13" borderId="0"/>
    <xf numFmtId="0" fontId="2" fillId="3" borderId="0"/>
    <xf numFmtId="0" fontId="2" fillId="3" borderId="0"/>
    <xf numFmtId="0" fontId="2" fillId="3" borderId="0"/>
    <xf numFmtId="0" fontId="3" fillId="14" borderId="0"/>
    <xf numFmtId="0" fontId="2" fillId="4" borderId="0"/>
    <xf numFmtId="0" fontId="2" fillId="3" borderId="0"/>
    <xf numFmtId="0" fontId="2" fillId="3" borderId="0"/>
    <xf numFmtId="0" fontId="3" fillId="15" borderId="0"/>
    <xf numFmtId="0" fontId="2" fillId="5" borderId="0"/>
    <xf numFmtId="0" fontId="2" fillId="9" borderId="0"/>
    <xf numFmtId="0" fontId="2" fillId="9" borderId="0"/>
    <xf numFmtId="0" fontId="3" fillId="10" borderId="0"/>
    <xf numFmtId="0" fontId="2" fillId="6" borderId="0"/>
    <xf numFmtId="0" fontId="2" fillId="8" borderId="0"/>
    <xf numFmtId="0" fontId="2" fillId="8" borderId="0"/>
    <xf numFmtId="0" fontId="3" fillId="11" borderId="0"/>
    <xf numFmtId="0" fontId="2" fillId="7" borderId="0"/>
    <xf numFmtId="0" fontId="2" fillId="9" borderId="0"/>
    <xf numFmtId="0" fontId="2" fillId="11" borderId="0"/>
    <xf numFmtId="0" fontId="8" fillId="0" borderId="0">
      <alignment horizontal="center"/>
    </xf>
    <xf numFmtId="0" fontId="8" fillId="0" borderId="0">
      <alignment horizontal="center"/>
    </xf>
    <xf numFmtId="0" fontId="8" fillId="0" borderId="0">
      <alignment horizontal="center" textRotation="90"/>
    </xf>
    <xf numFmtId="0" fontId="8" fillId="0" borderId="0">
      <alignment horizontal="center" textRotation="90"/>
    </xf>
    <xf numFmtId="0" fontId="11" fillId="0" borderId="0"/>
    <xf numFmtId="0" fontId="11" fillId="0" borderId="0"/>
    <xf numFmtId="164" fontId="11" fillId="0" borderId="0"/>
    <xf numFmtId="0" fontId="11" fillId="0" borderId="0"/>
    <xf numFmtId="0" fontId="15" fillId="0" borderId="0"/>
    <xf numFmtId="0" fontId="25" fillId="0" borderId="0" applyNumberFormat="0" applyFill="0" applyBorder="0" applyAlignment="0" applyProtection="0"/>
  </cellStyleXfs>
  <cellXfs count="90">
    <xf numFmtId="0" fontId="0" fillId="0" borderId="0" xfId="0"/>
    <xf numFmtId="0" fontId="21" fillId="17" borderId="10" xfId="0" applyFont="1" applyFill="1" applyBorder="1"/>
    <xf numFmtId="0" fontId="0" fillId="18" borderId="10" xfId="0" applyFill="1" applyBorder="1"/>
    <xf numFmtId="164" fontId="0" fillId="0" borderId="0" xfId="0" applyNumberFormat="1"/>
    <xf numFmtId="49" fontId="0" fillId="0" borderId="0" xfId="0" applyNumberFormat="1" applyAlignment="1">
      <alignment horizontal="center"/>
    </xf>
    <xf numFmtId="0" fontId="21" fillId="0" borderId="14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2" fontId="0" fillId="0" borderId="0" xfId="0" applyNumberFormat="1"/>
    <xf numFmtId="1" fontId="21" fillId="17" borderId="10" xfId="0" applyNumberFormat="1" applyFont="1" applyFill="1" applyBorder="1"/>
    <xf numFmtId="0" fontId="0" fillId="19" borderId="13" xfId="0" applyFill="1" applyBorder="1"/>
    <xf numFmtId="14" fontId="0" fillId="19" borderId="13" xfId="0" applyNumberFormat="1" applyFill="1" applyBorder="1"/>
    <xf numFmtId="0" fontId="25" fillId="0" borderId="0" xfId="50"/>
    <xf numFmtId="0" fontId="0" fillId="0" borderId="0" xfId="0" applyAlignment="1">
      <alignment wrapText="1"/>
    </xf>
    <xf numFmtId="0" fontId="23" fillId="0" borderId="10" xfId="0" applyFont="1" applyBorder="1" applyAlignment="1">
      <alignment horizontal="center" wrapText="1"/>
    </xf>
    <xf numFmtId="0" fontId="27" fillId="0" borderId="1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14" xfId="0" applyFont="1" applyBorder="1" applyAlignment="1">
      <alignment horizontal="center" wrapText="1"/>
    </xf>
    <xf numFmtId="0" fontId="27" fillId="0" borderId="13" xfId="0" applyFont="1" applyBorder="1"/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18" borderId="16" xfId="0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11" xfId="0" applyNumberFormat="1" applyFont="1" applyBorder="1" applyAlignment="1">
      <alignment horizontal="center" wrapText="1"/>
    </xf>
    <xf numFmtId="0" fontId="21" fillId="0" borderId="15" xfId="0" applyNumberFormat="1" applyFont="1" applyBorder="1" applyAlignment="1">
      <alignment horizontal="center"/>
    </xf>
    <xf numFmtId="0" fontId="0" fillId="0" borderId="0" xfId="0" applyNumberFormat="1"/>
    <xf numFmtId="1" fontId="0" fillId="18" borderId="10" xfId="0" applyNumberFormat="1" applyFill="1" applyBorder="1"/>
    <xf numFmtId="1" fontId="0" fillId="0" borderId="0" xfId="0" applyNumberFormat="1"/>
    <xf numFmtId="165" fontId="0" fillId="0" borderId="13" xfId="0" applyNumberFormat="1" applyBorder="1"/>
    <xf numFmtId="0" fontId="27" fillId="0" borderId="0" xfId="0" applyFont="1"/>
    <xf numFmtId="49" fontId="0" fillId="0" borderId="17" xfId="0" applyNumberFormat="1" applyBorder="1" applyAlignment="1">
      <alignment horizontal="center"/>
    </xf>
    <xf numFmtId="0" fontId="22" fillId="0" borderId="13" xfId="0" applyFont="1" applyBorder="1"/>
    <xf numFmtId="0" fontId="28" fillId="0" borderId="13" xfId="0" applyFont="1" applyBorder="1"/>
    <xf numFmtId="0" fontId="24" fillId="0" borderId="13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0" fillId="0" borderId="0" xfId="0" applyFill="1"/>
    <xf numFmtId="0" fontId="0" fillId="0" borderId="17" xfId="0" applyBorder="1"/>
    <xf numFmtId="0" fontId="0" fillId="0" borderId="17" xfId="0" applyFill="1" applyBorder="1"/>
    <xf numFmtId="0" fontId="23" fillId="0" borderId="13" xfId="0" applyFont="1" applyFill="1" applyBorder="1" applyAlignment="1">
      <alignment horizontal="center" wrapText="1"/>
    </xf>
    <xf numFmtId="166" fontId="23" fillId="0" borderId="13" xfId="0" applyNumberFormat="1" applyFont="1" applyBorder="1" applyAlignment="1">
      <alignment horizontal="center" wrapText="1"/>
    </xf>
    <xf numFmtId="166" fontId="24" fillId="0" borderId="0" xfId="0" applyNumberFormat="1" applyFont="1" applyAlignment="1">
      <alignment horizontal="center"/>
    </xf>
    <xf numFmtId="0" fontId="24" fillId="0" borderId="0" xfId="0" applyFont="1"/>
    <xf numFmtId="49" fontId="0" fillId="0" borderId="13" xfId="0" applyNumberFormat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21" fillId="0" borderId="13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22" fillId="0" borderId="0" xfId="0" applyFont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4" fontId="24" fillId="0" borderId="13" xfId="0" applyNumberFormat="1" applyFont="1" applyBorder="1"/>
    <xf numFmtId="49" fontId="26" fillId="0" borderId="10" xfId="0" applyNumberFormat="1" applyFont="1" applyBorder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12" xfId="0" applyFont="1" applyBorder="1"/>
    <xf numFmtId="0" fontId="27" fillId="0" borderId="0" xfId="0" applyFont="1" applyBorder="1"/>
    <xf numFmtId="49" fontId="21" fillId="0" borderId="17" xfId="0" applyNumberFormat="1" applyFont="1" applyBorder="1" applyAlignment="1" applyProtection="1">
      <alignment horizontal="center"/>
      <protection locked="0"/>
    </xf>
    <xf numFmtId="166" fontId="24" fillId="0" borderId="13" xfId="0" applyNumberFormat="1" applyFont="1" applyBorder="1" applyAlignment="1">
      <alignment horizontal="center"/>
    </xf>
    <xf numFmtId="166" fontId="24" fillId="0" borderId="13" xfId="0" applyNumberFormat="1" applyFont="1" applyFill="1" applyBorder="1" applyAlignment="1">
      <alignment horizontal="center"/>
    </xf>
    <xf numFmtId="49" fontId="21" fillId="0" borderId="13" xfId="0" applyNumberFormat="1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1" fontId="0" fillId="0" borderId="13" xfId="0" applyNumberFormat="1" applyBorder="1"/>
    <xf numFmtId="0" fontId="24" fillId="0" borderId="0" xfId="0" applyFont="1" applyAlignment="1">
      <alignment horizontal="left"/>
    </xf>
    <xf numFmtId="0" fontId="23" fillId="0" borderId="20" xfId="0" applyFont="1" applyBorder="1" applyAlignment="1">
      <alignment horizontal="center"/>
    </xf>
    <xf numFmtId="166" fontId="29" fillId="0" borderId="13" xfId="0" applyNumberFormat="1" applyFont="1" applyBorder="1" applyAlignment="1">
      <alignment horizontal="center"/>
    </xf>
    <xf numFmtId="0" fontId="21" fillId="0" borderId="13" xfId="0" applyFont="1" applyBorder="1"/>
    <xf numFmtId="0" fontId="21" fillId="0" borderId="13" xfId="0" applyFont="1" applyFill="1" applyBorder="1"/>
    <xf numFmtId="49" fontId="0" fillId="0" borderId="1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1" fillId="0" borderId="13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3" fillId="18" borderId="22" xfId="0" applyFont="1" applyFill="1" applyBorder="1"/>
    <xf numFmtId="0" fontId="24" fillId="0" borderId="21" xfId="0" applyFont="1" applyBorder="1"/>
    <xf numFmtId="0" fontId="29" fillId="0" borderId="21" xfId="0" applyFont="1" applyBorder="1"/>
    <xf numFmtId="0" fontId="24" fillId="0" borderId="21" xfId="0" applyFont="1" applyFill="1" applyBorder="1"/>
    <xf numFmtId="0" fontId="26" fillId="18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 textRotation="90" wrapText="1"/>
    </xf>
    <xf numFmtId="0" fontId="30" fillId="0" borderId="13" xfId="0" applyFont="1" applyBorder="1"/>
    <xf numFmtId="0" fontId="27" fillId="0" borderId="13" xfId="0" applyFont="1" applyFill="1" applyBorder="1"/>
    <xf numFmtId="14" fontId="24" fillId="0" borderId="13" xfId="0" applyNumberFormat="1" applyFont="1" applyFill="1" applyBorder="1"/>
    <xf numFmtId="165" fontId="0" fillId="0" borderId="13" xfId="0" applyNumberFormat="1" applyFill="1" applyBorder="1"/>
    <xf numFmtId="0" fontId="0" fillId="0" borderId="13" xfId="0" applyFill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0" fillId="0" borderId="13" xfId="0" applyFont="1" applyBorder="1"/>
    <xf numFmtId="0" fontId="0" fillId="0" borderId="13" xfId="0" applyFont="1" applyFill="1" applyBorder="1"/>
  </cellXfs>
  <cellStyles count="51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Heading" xfId="41" xr:uid="{00000000-0005-0000-0000-00001C000000}"/>
    <cellStyle name="Heading (user)" xfId="42" xr:uid="{00000000-0005-0000-0000-00001D000000}"/>
    <cellStyle name="Heading1" xfId="43" xr:uid="{00000000-0005-0000-0000-00001E000000}"/>
    <cellStyle name="Heading1 (user)" xfId="44" xr:uid="{00000000-0005-0000-0000-00001F000000}"/>
    <cellStyle name="Insatisfaisant" xfId="6" builtinId="27" customBuiltin="1"/>
    <cellStyle name="Lien hypertexte" xfId="50" builtinId="8"/>
    <cellStyle name="Neutre" xfId="7" builtinId="28" customBuiltin="1"/>
    <cellStyle name="Normal" xfId="0" builtinId="0" customBuiltin="1"/>
    <cellStyle name="Note" xfId="14" builtinId="10" customBuiltin="1"/>
    <cellStyle name="Result" xfId="45" xr:uid="{00000000-0005-0000-0000-000024000000}"/>
    <cellStyle name="Result (user)" xfId="46" xr:uid="{00000000-0005-0000-0000-000025000000}"/>
    <cellStyle name="Result2" xfId="47" xr:uid="{00000000-0005-0000-0000-000026000000}"/>
    <cellStyle name="Result2 (user)" xfId="48" xr:uid="{00000000-0005-0000-0000-000027000000}"/>
    <cellStyle name="Satisfaisant" xfId="5" builtinId="26" customBuiltin="1"/>
    <cellStyle name="Sortie" xfId="9" builtinId="21" customBuiltin="1"/>
    <cellStyle name="Texte explicatif" xfId="15" builtinId="53" customBuiltin="1"/>
    <cellStyle name="Titre 1" xfId="49" xr:uid="{00000000-0005-0000-0000-00002B000000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6" builtinId="25" customBuiltin="1"/>
    <cellStyle name="Vérification" xfId="12" builtinId="23" customBuiltin="1"/>
  </cellStyles>
  <dxfs count="1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7"/>
  <sheetViews>
    <sheetView tabSelected="1" topLeftCell="A10" zoomScaleNormal="100" workbookViewId="0">
      <selection activeCell="C21" sqref="C21"/>
    </sheetView>
  </sheetViews>
  <sheetFormatPr baseColWidth="10" defaultRowHeight="15.6" customHeight="1" x14ac:dyDescent="0.2"/>
  <cols>
    <col min="1" max="1" width="2.5" style="31" customWidth="1"/>
    <col min="2" max="2" width="2.625" style="49" customWidth="1"/>
    <col min="3" max="3" width="4.75" style="24" customWidth="1"/>
    <col min="4" max="4" width="24.125" customWidth="1"/>
    <col min="5" max="5" width="8" customWidth="1"/>
    <col min="6" max="6" width="4.125" style="4" customWidth="1"/>
    <col min="7" max="7" width="4.625" style="24" customWidth="1"/>
    <col min="8" max="8" width="4.125" style="17" customWidth="1"/>
    <col min="9" max="10" width="3.875" style="17" customWidth="1"/>
    <col min="11" max="11" width="4.125" style="17" customWidth="1"/>
    <col min="12" max="12" width="8.875" style="43" customWidth="1"/>
    <col min="13" max="13" width="5.625" style="27" customWidth="1"/>
    <col min="14" max="14" width="7.5" style="43" customWidth="1"/>
    <col min="15" max="15" width="8.375" style="42" customWidth="1"/>
    <col min="16" max="16" width="4.5" style="72" customWidth="1"/>
    <col min="17" max="253" width="11.125" customWidth="1"/>
  </cols>
  <sheetData>
    <row r="1" spans="1:16" ht="11.25" customHeight="1" x14ac:dyDescent="0.2">
      <c r="C1" s="66" t="s">
        <v>66</v>
      </c>
      <c r="N1" s="86" t="s">
        <v>28</v>
      </c>
      <c r="O1" s="87"/>
    </row>
    <row r="2" spans="1:16" s="14" customFormat="1" ht="44.25" customHeight="1" x14ac:dyDescent="0.25">
      <c r="A2" s="55"/>
      <c r="B2" s="50"/>
      <c r="C2" s="21" t="s">
        <v>22</v>
      </c>
      <c r="D2" s="20" t="s">
        <v>15</v>
      </c>
      <c r="E2" s="20" t="s">
        <v>38</v>
      </c>
      <c r="F2" s="54" t="s">
        <v>21</v>
      </c>
      <c r="G2" s="15" t="s">
        <v>16</v>
      </c>
      <c r="H2" s="18" t="s">
        <v>109</v>
      </c>
      <c r="I2" s="18" t="s">
        <v>110</v>
      </c>
      <c r="J2" s="18" t="s">
        <v>109</v>
      </c>
      <c r="K2" s="18" t="s">
        <v>110</v>
      </c>
      <c r="L2" s="15" t="s">
        <v>17</v>
      </c>
      <c r="M2" s="25"/>
      <c r="N2" s="40" t="s">
        <v>29</v>
      </c>
      <c r="O2" s="41" t="s">
        <v>27</v>
      </c>
      <c r="P2" s="80" t="s">
        <v>111</v>
      </c>
    </row>
    <row r="3" spans="1:16" ht="15.6" customHeight="1" x14ac:dyDescent="0.25">
      <c r="B3" s="51"/>
      <c r="C3" s="62"/>
      <c r="D3" s="5"/>
      <c r="E3" s="5"/>
      <c r="F3" s="6"/>
      <c r="G3" s="22">
        <f>SUM(G6:G85)</f>
        <v>86</v>
      </c>
      <c r="H3" s="79"/>
      <c r="I3" s="79"/>
      <c r="J3" s="79">
        <f>SUM(J5:J88)</f>
        <v>693.95</v>
      </c>
      <c r="K3" s="79">
        <f>SUM(K5:K88)</f>
        <v>348.2</v>
      </c>
      <c r="L3" s="67"/>
      <c r="M3" s="26"/>
      <c r="N3" s="75">
        <f>SUM(N6:N85)</f>
        <v>7438</v>
      </c>
      <c r="O3" s="59"/>
      <c r="P3" s="74"/>
    </row>
    <row r="4" spans="1:16" ht="15.6" customHeight="1" x14ac:dyDescent="0.25">
      <c r="B4" s="49" t="s">
        <v>120</v>
      </c>
      <c r="C4" s="23"/>
      <c r="D4" s="69" t="s">
        <v>18</v>
      </c>
      <c r="E4" s="38"/>
      <c r="F4" s="32"/>
      <c r="G4" s="23"/>
      <c r="H4" s="19"/>
      <c r="I4" s="19"/>
      <c r="J4" s="19"/>
      <c r="K4" s="19"/>
      <c r="L4" s="53">
        <v>44560</v>
      </c>
      <c r="M4" s="30">
        <f>WEEKDAY(L4)</f>
        <v>5</v>
      </c>
      <c r="N4" s="76"/>
      <c r="O4" s="59"/>
      <c r="P4" s="74"/>
    </row>
    <row r="5" spans="1:16" ht="15.6" customHeight="1" x14ac:dyDescent="0.25">
      <c r="C5" s="23"/>
      <c r="D5" s="69" t="s">
        <v>91</v>
      </c>
      <c r="E5" s="38"/>
      <c r="F5" s="47" t="s">
        <v>19</v>
      </c>
      <c r="G5" s="23">
        <v>5</v>
      </c>
      <c r="H5" s="16"/>
      <c r="I5" s="16"/>
      <c r="J5" s="16">
        <f>H5*G5</f>
        <v>0</v>
      </c>
      <c r="K5" s="19">
        <f>I5*G5</f>
        <v>0</v>
      </c>
      <c r="L5" s="53">
        <f>L4+G4</f>
        <v>44560</v>
      </c>
      <c r="M5" s="30">
        <f t="shared" ref="M5" si="0">WEEKDAY(L5)</f>
        <v>5</v>
      </c>
      <c r="N5" s="77">
        <v>340</v>
      </c>
      <c r="O5" s="68">
        <v>0.2298611111111111</v>
      </c>
      <c r="P5" s="74"/>
    </row>
    <row r="6" spans="1:16" ht="15.6" customHeight="1" x14ac:dyDescent="0.25">
      <c r="C6" s="23"/>
      <c r="D6" s="69" t="s">
        <v>67</v>
      </c>
      <c r="E6" s="38"/>
      <c r="F6" s="47" t="s">
        <v>19</v>
      </c>
      <c r="G6" s="23">
        <v>1</v>
      </c>
      <c r="H6" s="16">
        <v>19.5</v>
      </c>
      <c r="I6" s="16">
        <v>3</v>
      </c>
      <c r="J6" s="16">
        <f t="shared" ref="J6:J27" si="1">H6*G6</f>
        <v>19.5</v>
      </c>
      <c r="K6" s="19">
        <f t="shared" ref="K6:K27" si="2">I6*G6</f>
        <v>3</v>
      </c>
      <c r="L6" s="53">
        <f t="shared" ref="L6:L24" si="3">L5+G5</f>
        <v>44565</v>
      </c>
      <c r="M6" s="30">
        <f t="shared" ref="M6:M24" si="4">WEEKDAY(L6)</f>
        <v>3</v>
      </c>
      <c r="N6" s="77">
        <v>385</v>
      </c>
      <c r="O6" s="68">
        <v>0.21388888888888891</v>
      </c>
      <c r="P6" s="74" t="s">
        <v>72</v>
      </c>
    </row>
    <row r="7" spans="1:16" ht="15.6" customHeight="1" x14ac:dyDescent="0.25">
      <c r="B7" s="49" t="s">
        <v>119</v>
      </c>
      <c r="C7" s="23"/>
      <c r="D7" s="69" t="s">
        <v>117</v>
      </c>
      <c r="E7" s="38"/>
      <c r="F7" s="47" t="s">
        <v>19</v>
      </c>
      <c r="G7" s="23">
        <v>1</v>
      </c>
      <c r="H7" s="16">
        <v>0</v>
      </c>
      <c r="I7" s="16"/>
      <c r="J7" s="16">
        <f t="shared" si="1"/>
        <v>0</v>
      </c>
      <c r="K7" s="19">
        <f t="shared" si="2"/>
        <v>0</v>
      </c>
      <c r="L7" s="53">
        <f t="shared" si="3"/>
        <v>44566</v>
      </c>
      <c r="M7" s="30">
        <f t="shared" si="4"/>
        <v>4</v>
      </c>
      <c r="N7" s="77">
        <v>150</v>
      </c>
      <c r="O7" s="68">
        <v>9.3055555555555558E-2</v>
      </c>
      <c r="P7" s="74"/>
    </row>
    <row r="8" spans="1:16" ht="15.6" customHeight="1" x14ac:dyDescent="0.25">
      <c r="C8" s="23"/>
      <c r="D8" s="69" t="s">
        <v>108</v>
      </c>
      <c r="E8" s="38"/>
      <c r="F8" s="47" t="s">
        <v>44</v>
      </c>
      <c r="G8" s="23"/>
      <c r="H8" s="16"/>
      <c r="I8" s="16"/>
      <c r="J8" s="16">
        <f t="shared" si="1"/>
        <v>0</v>
      </c>
      <c r="K8" s="19">
        <f t="shared" si="2"/>
        <v>0</v>
      </c>
      <c r="L8" s="53">
        <f t="shared" si="3"/>
        <v>44567</v>
      </c>
      <c r="M8" s="30">
        <f t="shared" si="4"/>
        <v>5</v>
      </c>
      <c r="N8" s="77"/>
      <c r="O8" s="68"/>
      <c r="P8" s="74"/>
    </row>
    <row r="9" spans="1:16" ht="15.6" customHeight="1" x14ac:dyDescent="0.25">
      <c r="A9" s="56"/>
      <c r="C9" s="23"/>
      <c r="D9" s="69" t="s">
        <v>30</v>
      </c>
      <c r="E9" s="38"/>
      <c r="F9" s="47" t="s">
        <v>19</v>
      </c>
      <c r="G9" s="23">
        <v>1</v>
      </c>
      <c r="H9" s="16">
        <v>0</v>
      </c>
      <c r="I9" s="16"/>
      <c r="J9" s="16">
        <f t="shared" si="1"/>
        <v>0</v>
      </c>
      <c r="K9" s="19">
        <f t="shared" si="2"/>
        <v>0</v>
      </c>
      <c r="L9" s="53">
        <f t="shared" si="3"/>
        <v>44567</v>
      </c>
      <c r="M9" s="30">
        <f t="shared" si="4"/>
        <v>5</v>
      </c>
      <c r="N9" s="77">
        <v>210</v>
      </c>
      <c r="O9" s="68">
        <v>0.14583333333333334</v>
      </c>
      <c r="P9" s="74" t="s">
        <v>72</v>
      </c>
    </row>
    <row r="10" spans="1:16" ht="15.6" customHeight="1" x14ac:dyDescent="0.25">
      <c r="A10" s="57"/>
      <c r="C10" s="23"/>
      <c r="D10" s="70" t="s">
        <v>24</v>
      </c>
      <c r="E10" s="39"/>
      <c r="F10" s="47" t="s">
        <v>19</v>
      </c>
      <c r="G10" s="23">
        <v>2</v>
      </c>
      <c r="H10" s="16">
        <v>29</v>
      </c>
      <c r="I10" s="16"/>
      <c r="J10" s="16">
        <f t="shared" si="1"/>
        <v>58</v>
      </c>
      <c r="K10" s="19">
        <f t="shared" si="2"/>
        <v>0</v>
      </c>
      <c r="L10" s="53">
        <f t="shared" si="3"/>
        <v>44568</v>
      </c>
      <c r="M10" s="30">
        <f t="shared" si="4"/>
        <v>6</v>
      </c>
      <c r="N10" s="77">
        <v>204</v>
      </c>
      <c r="O10" s="68">
        <v>9.7222222222222224E-2</v>
      </c>
      <c r="P10" s="74" t="s">
        <v>72</v>
      </c>
    </row>
    <row r="11" spans="1:16" ht="15.6" customHeight="1" x14ac:dyDescent="0.25">
      <c r="C11" s="23"/>
      <c r="D11" s="69" t="s">
        <v>31</v>
      </c>
      <c r="E11" s="38"/>
      <c r="F11" s="47" t="s">
        <v>19</v>
      </c>
      <c r="G11" s="23">
        <v>1</v>
      </c>
      <c r="H11" s="16">
        <v>0</v>
      </c>
      <c r="I11" s="16"/>
      <c r="J11" s="16">
        <f t="shared" si="1"/>
        <v>0</v>
      </c>
      <c r="K11" s="19">
        <f t="shared" si="2"/>
        <v>0</v>
      </c>
      <c r="L11" s="53">
        <f t="shared" si="3"/>
        <v>44570</v>
      </c>
      <c r="M11" s="30">
        <f t="shared" si="4"/>
        <v>1</v>
      </c>
      <c r="N11" s="77">
        <v>240</v>
      </c>
      <c r="O11" s="68">
        <v>0.12361111111111112</v>
      </c>
      <c r="P11" s="74" t="s">
        <v>72</v>
      </c>
    </row>
    <row r="12" spans="1:16" ht="15.6" customHeight="1" x14ac:dyDescent="0.25">
      <c r="C12" s="23" t="s">
        <v>72</v>
      </c>
      <c r="D12" s="69" t="s">
        <v>68</v>
      </c>
      <c r="E12" s="38"/>
      <c r="F12" s="47" t="s">
        <v>19</v>
      </c>
      <c r="G12" s="23">
        <v>2</v>
      </c>
      <c r="H12" s="16">
        <v>0</v>
      </c>
      <c r="I12" s="16"/>
      <c r="J12" s="16">
        <f t="shared" si="1"/>
        <v>0</v>
      </c>
      <c r="K12" s="19">
        <f t="shared" si="2"/>
        <v>0</v>
      </c>
      <c r="L12" s="53">
        <f t="shared" si="3"/>
        <v>44571</v>
      </c>
      <c r="M12" s="30">
        <f t="shared" si="4"/>
        <v>2</v>
      </c>
      <c r="N12" s="77">
        <v>94</v>
      </c>
      <c r="O12" s="68">
        <v>4.7222222222222221E-2</v>
      </c>
      <c r="P12" s="74" t="s">
        <v>72</v>
      </c>
    </row>
    <row r="13" spans="1:16" ht="15.6" customHeight="1" x14ac:dyDescent="0.25">
      <c r="C13" s="23" t="s">
        <v>72</v>
      </c>
      <c r="D13" s="69" t="s">
        <v>69</v>
      </c>
      <c r="E13" s="38"/>
      <c r="F13" s="71" t="s">
        <v>44</v>
      </c>
      <c r="G13" s="23"/>
      <c r="H13" s="16">
        <v>0</v>
      </c>
      <c r="I13" s="16"/>
      <c r="J13" s="16">
        <f t="shared" si="1"/>
        <v>0</v>
      </c>
      <c r="K13" s="19">
        <f t="shared" si="2"/>
        <v>0</v>
      </c>
      <c r="L13" s="53">
        <f t="shared" si="3"/>
        <v>44573</v>
      </c>
      <c r="M13" s="30">
        <f t="shared" si="4"/>
        <v>4</v>
      </c>
      <c r="N13" s="77"/>
      <c r="O13" s="68"/>
      <c r="P13" s="74"/>
    </row>
    <row r="14" spans="1:16" ht="15.6" customHeight="1" x14ac:dyDescent="0.25">
      <c r="C14" s="23" t="s">
        <v>72</v>
      </c>
      <c r="D14" s="69" t="s">
        <v>32</v>
      </c>
      <c r="E14" s="38"/>
      <c r="F14" s="47" t="s">
        <v>19</v>
      </c>
      <c r="G14" s="23">
        <v>1</v>
      </c>
      <c r="H14" s="16">
        <v>20</v>
      </c>
      <c r="I14" s="16">
        <v>0</v>
      </c>
      <c r="J14" s="16">
        <f t="shared" si="1"/>
        <v>20</v>
      </c>
      <c r="K14" s="19">
        <f t="shared" si="2"/>
        <v>0</v>
      </c>
      <c r="L14" s="53">
        <f t="shared" si="3"/>
        <v>44573</v>
      </c>
      <c r="M14" s="30">
        <f t="shared" si="4"/>
        <v>4</v>
      </c>
      <c r="N14" s="77">
        <v>208</v>
      </c>
      <c r="O14" s="68">
        <v>0.10416666666666667</v>
      </c>
      <c r="P14" s="74" t="s">
        <v>72</v>
      </c>
    </row>
    <row r="15" spans="1:16" ht="15.6" customHeight="1" x14ac:dyDescent="0.25">
      <c r="C15" s="23" t="s">
        <v>72</v>
      </c>
      <c r="D15" s="69" t="s">
        <v>33</v>
      </c>
      <c r="E15" s="38"/>
      <c r="F15" s="47" t="s">
        <v>19</v>
      </c>
      <c r="G15" s="23">
        <v>1</v>
      </c>
      <c r="H15" s="16">
        <v>5</v>
      </c>
      <c r="I15" s="16"/>
      <c r="J15" s="16">
        <f t="shared" si="1"/>
        <v>5</v>
      </c>
      <c r="K15" s="19">
        <f t="shared" si="2"/>
        <v>0</v>
      </c>
      <c r="L15" s="53">
        <f t="shared" si="3"/>
        <v>44574</v>
      </c>
      <c r="M15" s="30">
        <f t="shared" si="4"/>
        <v>5</v>
      </c>
      <c r="N15" s="77">
        <v>134</v>
      </c>
      <c r="O15" s="68">
        <v>5.6944444444444443E-2</v>
      </c>
      <c r="P15" s="74" t="s">
        <v>72</v>
      </c>
    </row>
    <row r="16" spans="1:16" ht="15.6" customHeight="1" x14ac:dyDescent="0.25">
      <c r="C16" s="23" t="s">
        <v>72</v>
      </c>
      <c r="D16" s="69" t="s">
        <v>34</v>
      </c>
      <c r="E16" s="38"/>
      <c r="F16" s="47" t="s">
        <v>19</v>
      </c>
      <c r="G16" s="23">
        <v>1</v>
      </c>
      <c r="H16" s="16">
        <v>0</v>
      </c>
      <c r="I16" s="16">
        <v>0</v>
      </c>
      <c r="J16" s="16">
        <f t="shared" si="1"/>
        <v>0</v>
      </c>
      <c r="K16" s="19">
        <f t="shared" si="2"/>
        <v>0</v>
      </c>
      <c r="L16" s="53">
        <f t="shared" si="3"/>
        <v>44575</v>
      </c>
      <c r="M16" s="30">
        <f t="shared" si="4"/>
        <v>6</v>
      </c>
      <c r="N16" s="77">
        <v>115</v>
      </c>
      <c r="O16" s="68">
        <v>5.2083333333333336E-2</v>
      </c>
      <c r="P16" s="74" t="s">
        <v>72</v>
      </c>
    </row>
    <row r="17" spans="3:16" ht="15.6" customHeight="1" x14ac:dyDescent="0.25">
      <c r="C17" s="23" t="s">
        <v>72</v>
      </c>
      <c r="D17" s="69" t="s">
        <v>35</v>
      </c>
      <c r="E17" s="38"/>
      <c r="F17" s="47" t="s">
        <v>19</v>
      </c>
      <c r="G17" s="23">
        <v>1</v>
      </c>
      <c r="H17" s="16">
        <v>0</v>
      </c>
      <c r="I17" s="16">
        <v>11</v>
      </c>
      <c r="J17" s="16">
        <f t="shared" si="1"/>
        <v>0</v>
      </c>
      <c r="K17" s="19">
        <f t="shared" si="2"/>
        <v>11</v>
      </c>
      <c r="L17" s="53">
        <f t="shared" si="3"/>
        <v>44576</v>
      </c>
      <c r="M17" s="30">
        <f t="shared" si="4"/>
        <v>7</v>
      </c>
      <c r="N17" s="77">
        <v>63</v>
      </c>
      <c r="O17" s="68">
        <v>3.4722222222222224E-2</v>
      </c>
      <c r="P17" s="74" t="s">
        <v>72</v>
      </c>
    </row>
    <row r="18" spans="3:16" ht="15.6" customHeight="1" x14ac:dyDescent="0.25">
      <c r="C18" s="23"/>
      <c r="D18" s="69" t="s">
        <v>36</v>
      </c>
      <c r="E18" s="38"/>
      <c r="F18" s="47" t="s">
        <v>19</v>
      </c>
      <c r="G18" s="23">
        <v>4</v>
      </c>
      <c r="H18" s="16">
        <v>0</v>
      </c>
      <c r="I18" s="16">
        <v>20</v>
      </c>
      <c r="J18" s="16">
        <f t="shared" si="1"/>
        <v>0</v>
      </c>
      <c r="K18" s="19">
        <f t="shared" si="2"/>
        <v>80</v>
      </c>
      <c r="L18" s="53">
        <f t="shared" si="3"/>
        <v>44577</v>
      </c>
      <c r="M18" s="30">
        <f t="shared" si="4"/>
        <v>1</v>
      </c>
      <c r="N18" s="77">
        <v>107</v>
      </c>
      <c r="O18" s="68">
        <v>6.5277777777777782E-2</v>
      </c>
      <c r="P18" s="74" t="s">
        <v>72</v>
      </c>
    </row>
    <row r="19" spans="3:16" ht="15.6" customHeight="1" x14ac:dyDescent="0.25">
      <c r="C19" s="23" t="s">
        <v>72</v>
      </c>
      <c r="D19" s="69" t="s">
        <v>37</v>
      </c>
      <c r="E19" s="38"/>
      <c r="F19" s="58" t="s">
        <v>19</v>
      </c>
      <c r="G19" s="23">
        <v>2</v>
      </c>
      <c r="H19" s="16">
        <v>0</v>
      </c>
      <c r="I19" s="16">
        <v>12.5</v>
      </c>
      <c r="J19" s="16">
        <f t="shared" si="1"/>
        <v>0</v>
      </c>
      <c r="K19" s="19">
        <f t="shared" si="2"/>
        <v>25</v>
      </c>
      <c r="L19" s="53">
        <f t="shared" si="3"/>
        <v>44581</v>
      </c>
      <c r="M19" s="30">
        <f t="shared" si="4"/>
        <v>5</v>
      </c>
      <c r="N19" s="77">
        <v>72</v>
      </c>
      <c r="O19" s="68">
        <v>4.027777777777778E-2</v>
      </c>
      <c r="P19" s="74" t="s">
        <v>72</v>
      </c>
    </row>
    <row r="20" spans="3:16" ht="15.6" customHeight="1" x14ac:dyDescent="0.25">
      <c r="C20" s="23"/>
      <c r="D20" s="69" t="s">
        <v>70</v>
      </c>
      <c r="E20" s="38"/>
      <c r="F20" s="58" t="s">
        <v>44</v>
      </c>
      <c r="G20" s="23"/>
      <c r="H20" s="16">
        <v>0</v>
      </c>
      <c r="I20" s="16"/>
      <c r="J20" s="16">
        <f t="shared" si="1"/>
        <v>0</v>
      </c>
      <c r="K20" s="19">
        <f t="shared" si="2"/>
        <v>0</v>
      </c>
      <c r="L20" s="53">
        <f t="shared" si="3"/>
        <v>44583</v>
      </c>
      <c r="M20" s="30">
        <f t="shared" si="4"/>
        <v>7</v>
      </c>
      <c r="N20" s="77"/>
      <c r="O20" s="68"/>
      <c r="P20" s="74"/>
    </row>
    <row r="21" spans="3:16" ht="15.6" customHeight="1" x14ac:dyDescent="0.25">
      <c r="C21" s="23"/>
      <c r="D21" s="69" t="s">
        <v>71</v>
      </c>
      <c r="E21" s="38"/>
      <c r="F21" s="58" t="s">
        <v>19</v>
      </c>
      <c r="G21" s="23">
        <v>1</v>
      </c>
      <c r="H21" s="16">
        <v>0</v>
      </c>
      <c r="I21" s="16"/>
      <c r="J21" s="16">
        <f t="shared" si="1"/>
        <v>0</v>
      </c>
      <c r="K21" s="19">
        <f t="shared" si="2"/>
        <v>0</v>
      </c>
      <c r="L21" s="53">
        <f t="shared" si="3"/>
        <v>44583</v>
      </c>
      <c r="M21" s="30">
        <f t="shared" si="4"/>
        <v>7</v>
      </c>
      <c r="N21" s="77">
        <v>113</v>
      </c>
      <c r="O21" s="68">
        <v>5.2083333333333336E-2</v>
      </c>
      <c r="P21" s="74"/>
    </row>
    <row r="22" spans="3:16" ht="15.6" customHeight="1" x14ac:dyDescent="0.25">
      <c r="C22" s="23"/>
      <c r="D22" s="69" t="s">
        <v>80</v>
      </c>
      <c r="E22" s="38"/>
      <c r="F22" s="58" t="s">
        <v>19</v>
      </c>
      <c r="G22" s="23">
        <v>1</v>
      </c>
      <c r="H22" s="16">
        <v>0</v>
      </c>
      <c r="I22" s="16"/>
      <c r="J22" s="16">
        <f t="shared" si="1"/>
        <v>0</v>
      </c>
      <c r="K22" s="19">
        <f t="shared" si="2"/>
        <v>0</v>
      </c>
      <c r="L22" s="53">
        <f t="shared" si="3"/>
        <v>44584</v>
      </c>
      <c r="M22" s="30">
        <f t="shared" si="4"/>
        <v>1</v>
      </c>
      <c r="N22" s="77">
        <v>148</v>
      </c>
      <c r="O22" s="68">
        <v>6.805555555555555E-2</v>
      </c>
      <c r="P22" s="74" t="s">
        <v>72</v>
      </c>
    </row>
    <row r="23" spans="3:16" ht="15.6" customHeight="1" x14ac:dyDescent="0.25">
      <c r="C23" s="23"/>
      <c r="D23" s="69" t="s">
        <v>81</v>
      </c>
      <c r="E23" s="38"/>
      <c r="F23" s="58" t="s">
        <v>19</v>
      </c>
      <c r="G23" s="23">
        <v>2</v>
      </c>
      <c r="H23" s="16">
        <v>12</v>
      </c>
      <c r="I23" s="16"/>
      <c r="J23" s="16">
        <f t="shared" si="1"/>
        <v>24</v>
      </c>
      <c r="K23" s="19">
        <f t="shared" si="2"/>
        <v>0</v>
      </c>
      <c r="L23" s="53">
        <f t="shared" si="3"/>
        <v>44585</v>
      </c>
      <c r="M23" s="30">
        <f t="shared" si="4"/>
        <v>2</v>
      </c>
      <c r="N23" s="77">
        <v>211</v>
      </c>
      <c r="O23" s="68">
        <v>8.4722222222222213E-2</v>
      </c>
      <c r="P23" s="74" t="s">
        <v>72</v>
      </c>
    </row>
    <row r="24" spans="3:16" ht="15.6" customHeight="1" x14ac:dyDescent="0.25">
      <c r="C24" s="23"/>
      <c r="D24" s="69" t="s">
        <v>82</v>
      </c>
      <c r="E24" s="38"/>
      <c r="F24" s="58" t="s">
        <v>19</v>
      </c>
      <c r="G24" s="23">
        <v>1</v>
      </c>
      <c r="H24" s="16">
        <v>11</v>
      </c>
      <c r="I24" s="16">
        <v>13.2</v>
      </c>
      <c r="J24" s="16">
        <f t="shared" si="1"/>
        <v>11</v>
      </c>
      <c r="K24" s="19">
        <f t="shared" si="2"/>
        <v>13.2</v>
      </c>
      <c r="L24" s="53">
        <f t="shared" si="3"/>
        <v>44587</v>
      </c>
      <c r="M24" s="30">
        <f t="shared" si="4"/>
        <v>4</v>
      </c>
      <c r="N24" s="77">
        <v>46</v>
      </c>
      <c r="O24" s="68">
        <v>2.6388888888888889E-2</v>
      </c>
      <c r="P24" s="74" t="s">
        <v>72</v>
      </c>
    </row>
    <row r="25" spans="3:16" ht="15.6" customHeight="1" x14ac:dyDescent="0.25">
      <c r="C25" s="23"/>
      <c r="D25" s="69" t="s">
        <v>83</v>
      </c>
      <c r="E25" s="38"/>
      <c r="F25" s="58" t="s">
        <v>19</v>
      </c>
      <c r="G25" s="23">
        <v>2</v>
      </c>
      <c r="H25" s="16">
        <v>5</v>
      </c>
      <c r="I25" s="16">
        <v>2</v>
      </c>
      <c r="J25" s="16">
        <f t="shared" si="1"/>
        <v>10</v>
      </c>
      <c r="K25" s="19">
        <f t="shared" si="2"/>
        <v>4</v>
      </c>
      <c r="L25" s="53">
        <f t="shared" ref="L25:L67" si="5">L24+G24</f>
        <v>44588</v>
      </c>
      <c r="M25" s="30">
        <f t="shared" ref="M25:M67" si="6">WEEKDAY(L25)</f>
        <v>5</v>
      </c>
      <c r="N25" s="77">
        <v>111</v>
      </c>
      <c r="O25" s="68">
        <v>6.458333333333334E-2</v>
      </c>
      <c r="P25" s="74" t="s">
        <v>72</v>
      </c>
    </row>
    <row r="26" spans="3:16" ht="15.6" customHeight="1" x14ac:dyDescent="0.25">
      <c r="C26" s="23"/>
      <c r="D26" s="69" t="s">
        <v>77</v>
      </c>
      <c r="E26" s="38"/>
      <c r="F26" s="58" t="s">
        <v>19</v>
      </c>
      <c r="G26" s="23">
        <v>1</v>
      </c>
      <c r="H26" s="16">
        <v>0</v>
      </c>
      <c r="I26" s="16">
        <v>19.5</v>
      </c>
      <c r="J26" s="16">
        <f t="shared" si="1"/>
        <v>0</v>
      </c>
      <c r="K26" s="19">
        <f t="shared" si="2"/>
        <v>19.5</v>
      </c>
      <c r="L26" s="53">
        <f t="shared" si="5"/>
        <v>44590</v>
      </c>
      <c r="M26" s="30">
        <f t="shared" si="6"/>
        <v>7</v>
      </c>
      <c r="N26" s="77">
        <v>209</v>
      </c>
      <c r="O26" s="68">
        <v>8.9583333333333334E-2</v>
      </c>
      <c r="P26" s="74"/>
    </row>
    <row r="27" spans="3:16" ht="15.6" customHeight="1" x14ac:dyDescent="0.25">
      <c r="C27" s="23" t="s">
        <v>72</v>
      </c>
      <c r="D27" s="69" t="s">
        <v>78</v>
      </c>
      <c r="E27" s="38"/>
      <c r="F27" s="58" t="s">
        <v>19</v>
      </c>
      <c r="G27" s="23">
        <v>1</v>
      </c>
      <c r="H27" s="16">
        <v>0</v>
      </c>
      <c r="I27" s="16">
        <v>6.5</v>
      </c>
      <c r="J27" s="16">
        <f t="shared" si="1"/>
        <v>0</v>
      </c>
      <c r="K27" s="19">
        <f t="shared" si="2"/>
        <v>6.5</v>
      </c>
      <c r="L27" s="53">
        <f t="shared" si="5"/>
        <v>44591</v>
      </c>
      <c r="M27" s="30">
        <f t="shared" si="6"/>
        <v>1</v>
      </c>
      <c r="N27" s="77">
        <v>40</v>
      </c>
      <c r="O27" s="68" t="s">
        <v>84</v>
      </c>
      <c r="P27" s="74"/>
    </row>
    <row r="28" spans="3:16" ht="15.6" customHeight="1" x14ac:dyDescent="0.25">
      <c r="C28" s="23"/>
      <c r="D28" s="69" t="s">
        <v>76</v>
      </c>
      <c r="E28" s="38"/>
      <c r="F28" s="58" t="s">
        <v>19</v>
      </c>
      <c r="G28" s="23">
        <v>1</v>
      </c>
      <c r="H28" s="16">
        <v>0</v>
      </c>
      <c r="I28" s="16">
        <v>0</v>
      </c>
      <c r="J28" s="16">
        <f t="shared" ref="J28:J85" si="7">H28*G28</f>
        <v>0</v>
      </c>
      <c r="K28" s="19">
        <f t="shared" ref="K28:K85" si="8">I28*G28</f>
        <v>0</v>
      </c>
      <c r="L28" s="53">
        <f t="shared" si="5"/>
        <v>44592</v>
      </c>
      <c r="M28" s="30">
        <f t="shared" si="6"/>
        <v>2</v>
      </c>
      <c r="N28" s="77">
        <v>113</v>
      </c>
      <c r="O28" s="68">
        <v>4.8611111111111112E-2</v>
      </c>
      <c r="P28" s="74" t="s">
        <v>72</v>
      </c>
    </row>
    <row r="29" spans="3:16" ht="15.6" customHeight="1" x14ac:dyDescent="0.25">
      <c r="C29" s="23"/>
      <c r="D29" s="69" t="s">
        <v>79</v>
      </c>
      <c r="E29" s="38"/>
      <c r="F29" s="58" t="s">
        <v>19</v>
      </c>
      <c r="G29" s="23">
        <v>2</v>
      </c>
      <c r="H29" s="16">
        <v>12.5</v>
      </c>
      <c r="I29" s="16"/>
      <c r="J29" s="16">
        <f t="shared" si="7"/>
        <v>25</v>
      </c>
      <c r="K29" s="19">
        <f t="shared" si="8"/>
        <v>0</v>
      </c>
      <c r="L29" s="53">
        <f t="shared" si="5"/>
        <v>44593</v>
      </c>
      <c r="M29" s="30">
        <f t="shared" si="6"/>
        <v>3</v>
      </c>
      <c r="N29" s="77">
        <v>56</v>
      </c>
      <c r="O29" s="68">
        <v>3.4027777777777775E-2</v>
      </c>
      <c r="P29" s="74" t="s">
        <v>72</v>
      </c>
    </row>
    <row r="30" spans="3:16" ht="15.6" customHeight="1" x14ac:dyDescent="0.25">
      <c r="C30" s="23"/>
      <c r="D30" s="69" t="s">
        <v>73</v>
      </c>
      <c r="E30" s="38"/>
      <c r="F30" s="58" t="s">
        <v>19</v>
      </c>
      <c r="G30" s="23">
        <v>1</v>
      </c>
      <c r="H30" s="16">
        <v>0</v>
      </c>
      <c r="I30" s="16"/>
      <c r="J30" s="16">
        <f t="shared" si="7"/>
        <v>0</v>
      </c>
      <c r="K30" s="19">
        <f t="shared" si="8"/>
        <v>0</v>
      </c>
      <c r="L30" s="53">
        <f t="shared" si="5"/>
        <v>44595</v>
      </c>
      <c r="M30" s="30">
        <f t="shared" si="6"/>
        <v>5</v>
      </c>
      <c r="N30" s="77">
        <v>92</v>
      </c>
      <c r="O30" s="68">
        <v>4.4444444444444446E-2</v>
      </c>
      <c r="P30" s="74"/>
    </row>
    <row r="31" spans="3:16" ht="15.6" customHeight="1" x14ac:dyDescent="0.25">
      <c r="C31" s="23"/>
      <c r="D31" s="69" t="s">
        <v>74</v>
      </c>
      <c r="E31" s="38"/>
      <c r="F31" s="58" t="s">
        <v>44</v>
      </c>
      <c r="G31" s="23"/>
      <c r="H31" s="16">
        <v>0</v>
      </c>
      <c r="I31" s="16"/>
      <c r="J31" s="16">
        <f t="shared" si="7"/>
        <v>0</v>
      </c>
      <c r="K31" s="19">
        <f t="shared" si="8"/>
        <v>0</v>
      </c>
      <c r="L31" s="53">
        <f t="shared" si="5"/>
        <v>44596</v>
      </c>
      <c r="M31" s="30">
        <f t="shared" si="6"/>
        <v>6</v>
      </c>
      <c r="N31" s="77"/>
      <c r="O31" s="68"/>
      <c r="P31" s="74" t="s">
        <v>72</v>
      </c>
    </row>
    <row r="32" spans="3:16" ht="15.6" customHeight="1" x14ac:dyDescent="0.25">
      <c r="C32" s="23"/>
      <c r="D32" s="69" t="s">
        <v>75</v>
      </c>
      <c r="E32" s="38"/>
      <c r="F32" s="58" t="s">
        <v>19</v>
      </c>
      <c r="G32" s="23">
        <v>1</v>
      </c>
      <c r="H32" s="16">
        <v>0</v>
      </c>
      <c r="I32" s="16"/>
      <c r="J32" s="16">
        <f t="shared" si="7"/>
        <v>0</v>
      </c>
      <c r="K32" s="19">
        <f t="shared" si="8"/>
        <v>0</v>
      </c>
      <c r="L32" s="53">
        <f t="shared" si="5"/>
        <v>44596</v>
      </c>
      <c r="M32" s="30">
        <f t="shared" si="6"/>
        <v>6</v>
      </c>
      <c r="N32" s="77">
        <v>61</v>
      </c>
      <c r="O32" s="68">
        <v>3.4027777777777775E-2</v>
      </c>
      <c r="P32" s="74" t="s">
        <v>72</v>
      </c>
    </row>
    <row r="33" spans="1:16" ht="15.6" customHeight="1" x14ac:dyDescent="0.25">
      <c r="C33" s="23"/>
      <c r="D33" s="69" t="s">
        <v>65</v>
      </c>
      <c r="E33" s="38"/>
      <c r="F33" s="58" t="s">
        <v>19</v>
      </c>
      <c r="G33" s="23">
        <v>2</v>
      </c>
      <c r="H33" s="16">
        <v>3</v>
      </c>
      <c r="I33" s="16">
        <v>0</v>
      </c>
      <c r="J33" s="16">
        <f t="shared" si="7"/>
        <v>6</v>
      </c>
      <c r="K33" s="19">
        <f t="shared" si="8"/>
        <v>0</v>
      </c>
      <c r="L33" s="53">
        <f t="shared" si="5"/>
        <v>44597</v>
      </c>
      <c r="M33" s="30">
        <f t="shared" si="6"/>
        <v>7</v>
      </c>
      <c r="N33" s="77">
        <v>147</v>
      </c>
      <c r="O33" s="68">
        <v>6.6666666666666666E-2</v>
      </c>
      <c r="P33" s="74"/>
    </row>
    <row r="34" spans="1:16" ht="15.6" customHeight="1" x14ac:dyDescent="0.25">
      <c r="C34" s="23"/>
      <c r="D34" s="69" t="s">
        <v>87</v>
      </c>
      <c r="E34" s="38"/>
      <c r="F34" s="58" t="s">
        <v>19</v>
      </c>
      <c r="G34" s="23">
        <v>1</v>
      </c>
      <c r="H34" s="16">
        <v>0</v>
      </c>
      <c r="I34" s="16">
        <v>0</v>
      </c>
      <c r="J34" s="16">
        <f t="shared" si="7"/>
        <v>0</v>
      </c>
      <c r="K34" s="19">
        <f t="shared" si="8"/>
        <v>0</v>
      </c>
      <c r="L34" s="53">
        <f t="shared" si="5"/>
        <v>44599</v>
      </c>
      <c r="M34" s="30">
        <f t="shared" si="6"/>
        <v>2</v>
      </c>
      <c r="N34" s="77">
        <v>121</v>
      </c>
      <c r="O34" s="68">
        <v>5.347222222222222E-2</v>
      </c>
      <c r="P34" s="74" t="s">
        <v>72</v>
      </c>
    </row>
    <row r="35" spans="1:16" ht="15.6" customHeight="1" x14ac:dyDescent="0.25">
      <c r="C35" s="23"/>
      <c r="D35" s="69" t="s">
        <v>85</v>
      </c>
      <c r="E35" s="38"/>
      <c r="F35" s="58" t="s">
        <v>19</v>
      </c>
      <c r="G35" s="23">
        <v>2</v>
      </c>
      <c r="H35" s="16">
        <v>14</v>
      </c>
      <c r="I35" s="16">
        <v>10</v>
      </c>
      <c r="J35" s="16">
        <f t="shared" si="7"/>
        <v>28</v>
      </c>
      <c r="K35" s="19">
        <f t="shared" si="8"/>
        <v>20</v>
      </c>
      <c r="L35" s="53">
        <f t="shared" si="5"/>
        <v>44600</v>
      </c>
      <c r="M35" s="30">
        <f t="shared" si="6"/>
        <v>3</v>
      </c>
      <c r="N35" s="77">
        <v>51</v>
      </c>
      <c r="O35" s="68">
        <v>3.1944444444444449E-2</v>
      </c>
      <c r="P35" s="74" t="s">
        <v>72</v>
      </c>
    </row>
    <row r="36" spans="1:16" ht="15.6" customHeight="1" x14ac:dyDescent="0.25">
      <c r="C36" s="23"/>
      <c r="D36" s="69" t="s">
        <v>88</v>
      </c>
      <c r="E36" s="38"/>
      <c r="F36" s="58" t="s">
        <v>19</v>
      </c>
      <c r="G36" s="23">
        <v>2</v>
      </c>
      <c r="H36" s="16">
        <v>12.5</v>
      </c>
      <c r="I36" s="16"/>
      <c r="J36" s="16">
        <f t="shared" si="7"/>
        <v>25</v>
      </c>
      <c r="K36" s="19">
        <f t="shared" si="8"/>
        <v>0</v>
      </c>
      <c r="L36" s="53">
        <f t="shared" si="5"/>
        <v>44602</v>
      </c>
      <c r="M36" s="30">
        <f t="shared" si="6"/>
        <v>5</v>
      </c>
      <c r="N36" s="77">
        <v>137</v>
      </c>
      <c r="O36" s="68">
        <v>8.2638888888888887E-2</v>
      </c>
      <c r="P36" s="74" t="s">
        <v>72</v>
      </c>
    </row>
    <row r="37" spans="1:16" ht="15.6" customHeight="1" x14ac:dyDescent="0.25">
      <c r="A37" s="57"/>
      <c r="C37" s="23"/>
      <c r="D37" s="70" t="s">
        <v>86</v>
      </c>
      <c r="E37" s="7"/>
      <c r="F37" s="73" t="s">
        <v>19</v>
      </c>
      <c r="G37" s="23">
        <v>2</v>
      </c>
      <c r="H37" s="16">
        <v>14</v>
      </c>
      <c r="I37" s="16">
        <v>0</v>
      </c>
      <c r="J37" s="16">
        <f t="shared" si="7"/>
        <v>28</v>
      </c>
      <c r="K37" s="19">
        <f t="shared" si="8"/>
        <v>0</v>
      </c>
      <c r="L37" s="53">
        <f t="shared" si="5"/>
        <v>44604</v>
      </c>
      <c r="M37" s="30">
        <f t="shared" si="6"/>
        <v>7</v>
      </c>
      <c r="N37" s="77">
        <v>120</v>
      </c>
      <c r="O37" s="68">
        <v>6.3888888888888884E-2</v>
      </c>
      <c r="P37" s="74"/>
    </row>
    <row r="38" spans="1:16" ht="15.6" customHeight="1" x14ac:dyDescent="0.25">
      <c r="A38" s="57"/>
      <c r="C38" s="23"/>
      <c r="D38" s="70" t="s">
        <v>39</v>
      </c>
      <c r="E38" s="7"/>
      <c r="F38" s="73" t="s">
        <v>19</v>
      </c>
      <c r="G38" s="23">
        <v>4</v>
      </c>
      <c r="H38" s="16">
        <v>15</v>
      </c>
      <c r="I38" s="16">
        <v>15</v>
      </c>
      <c r="J38" s="16">
        <f t="shared" si="7"/>
        <v>60</v>
      </c>
      <c r="K38" s="19">
        <f t="shared" si="8"/>
        <v>60</v>
      </c>
      <c r="L38" s="53">
        <f t="shared" si="5"/>
        <v>44606</v>
      </c>
      <c r="M38" s="30">
        <f t="shared" si="6"/>
        <v>2</v>
      </c>
      <c r="N38" s="77">
        <v>133</v>
      </c>
      <c r="O38" s="68">
        <v>7.2916666666666671E-2</v>
      </c>
      <c r="P38" s="74" t="s">
        <v>72</v>
      </c>
    </row>
    <row r="39" spans="1:16" ht="15.6" customHeight="1" x14ac:dyDescent="0.25">
      <c r="A39" s="57"/>
      <c r="B39" s="49" t="s">
        <v>121</v>
      </c>
      <c r="C39" s="63"/>
      <c r="D39" s="69" t="s">
        <v>47</v>
      </c>
      <c r="E39" s="7"/>
      <c r="F39" s="61" t="s">
        <v>19</v>
      </c>
      <c r="G39" s="23">
        <v>1</v>
      </c>
      <c r="H39" s="16">
        <v>11</v>
      </c>
      <c r="I39" s="16"/>
      <c r="J39" s="16">
        <f t="shared" si="7"/>
        <v>11</v>
      </c>
      <c r="K39" s="19">
        <f t="shared" si="8"/>
        <v>0</v>
      </c>
      <c r="L39" s="53">
        <f t="shared" si="5"/>
        <v>44610</v>
      </c>
      <c r="M39" s="30">
        <f t="shared" si="6"/>
        <v>6</v>
      </c>
      <c r="N39" s="77">
        <v>166</v>
      </c>
      <c r="O39" s="68">
        <v>8.0555555555555561E-2</v>
      </c>
      <c r="P39" s="74" t="s">
        <v>72</v>
      </c>
    </row>
    <row r="40" spans="1:16" ht="12.75" customHeight="1" x14ac:dyDescent="0.25">
      <c r="A40" s="57"/>
      <c r="C40" s="63"/>
      <c r="D40" s="69" t="s">
        <v>89</v>
      </c>
      <c r="E40" s="33"/>
      <c r="F40" s="61" t="s">
        <v>19</v>
      </c>
      <c r="G40" s="23">
        <v>2</v>
      </c>
      <c r="H40" s="16">
        <v>0</v>
      </c>
      <c r="I40" s="16">
        <v>0</v>
      </c>
      <c r="J40" s="16">
        <f t="shared" si="7"/>
        <v>0</v>
      </c>
      <c r="K40" s="19">
        <f t="shared" si="8"/>
        <v>0</v>
      </c>
      <c r="L40" s="53">
        <f t="shared" si="5"/>
        <v>44611</v>
      </c>
      <c r="M40" s="30">
        <f t="shared" si="6"/>
        <v>7</v>
      </c>
      <c r="N40" s="77">
        <v>38</v>
      </c>
      <c r="O40" s="68">
        <v>2.8472222222222222E-2</v>
      </c>
      <c r="P40" s="74"/>
    </row>
    <row r="41" spans="1:16" ht="15.6" customHeight="1" x14ac:dyDescent="0.25">
      <c r="A41" s="57"/>
      <c r="C41" s="63"/>
      <c r="D41" s="88" t="s">
        <v>41</v>
      </c>
      <c r="E41" s="7"/>
      <c r="F41" s="46" t="s">
        <v>44</v>
      </c>
      <c r="G41" s="23"/>
      <c r="H41" s="16">
        <v>8</v>
      </c>
      <c r="I41" s="16"/>
      <c r="J41" s="16">
        <f t="shared" si="7"/>
        <v>0</v>
      </c>
      <c r="K41" s="19">
        <f t="shared" si="8"/>
        <v>0</v>
      </c>
      <c r="L41" s="53">
        <f t="shared" si="5"/>
        <v>44613</v>
      </c>
      <c r="M41" s="30">
        <f t="shared" si="6"/>
        <v>2</v>
      </c>
      <c r="N41" s="77">
        <v>13</v>
      </c>
      <c r="O41" s="68">
        <v>1.1805555555555555E-2</v>
      </c>
      <c r="P41" s="74" t="s">
        <v>72</v>
      </c>
    </row>
    <row r="42" spans="1:16" ht="15.6" customHeight="1" x14ac:dyDescent="0.2">
      <c r="A42" s="57"/>
      <c r="C42" s="64"/>
      <c r="D42" s="89" t="s">
        <v>42</v>
      </c>
      <c r="E42" s="8"/>
      <c r="F42" s="45" t="s">
        <v>44</v>
      </c>
      <c r="G42" s="35"/>
      <c r="H42" s="36">
        <v>0</v>
      </c>
      <c r="I42" s="36"/>
      <c r="J42" s="16">
        <f t="shared" si="7"/>
        <v>0</v>
      </c>
      <c r="K42" s="19">
        <f t="shared" si="8"/>
        <v>0</v>
      </c>
      <c r="L42" s="53">
        <f t="shared" si="5"/>
        <v>44613</v>
      </c>
      <c r="M42" s="30">
        <f t="shared" si="6"/>
        <v>2</v>
      </c>
      <c r="N42" s="78"/>
      <c r="O42" s="60"/>
      <c r="P42" s="74"/>
    </row>
    <row r="43" spans="1:16" ht="15.6" customHeight="1" x14ac:dyDescent="0.2">
      <c r="A43" s="57"/>
      <c r="C43" s="64"/>
      <c r="D43" s="89" t="s">
        <v>43</v>
      </c>
      <c r="E43" s="8"/>
      <c r="F43" s="45" t="s">
        <v>44</v>
      </c>
      <c r="G43" s="35"/>
      <c r="H43" s="36">
        <v>0</v>
      </c>
      <c r="I43" s="36"/>
      <c r="J43" s="16">
        <f t="shared" si="7"/>
        <v>0</v>
      </c>
      <c r="K43" s="19">
        <f t="shared" si="8"/>
        <v>0</v>
      </c>
      <c r="L43" s="53">
        <f t="shared" si="5"/>
        <v>44613</v>
      </c>
      <c r="M43" s="30">
        <f t="shared" si="6"/>
        <v>2</v>
      </c>
      <c r="N43" s="78"/>
      <c r="O43" s="60"/>
      <c r="P43" s="74"/>
    </row>
    <row r="44" spans="1:16" ht="15.6" customHeight="1" x14ac:dyDescent="0.25">
      <c r="A44" s="57"/>
      <c r="C44" s="63"/>
      <c r="D44" s="69" t="s">
        <v>40</v>
      </c>
      <c r="E44" s="7"/>
      <c r="F44" s="46" t="s">
        <v>19</v>
      </c>
      <c r="G44" s="23">
        <v>1</v>
      </c>
      <c r="H44" s="16">
        <v>9</v>
      </c>
      <c r="I44" s="16"/>
      <c r="J44" s="16">
        <f t="shared" si="7"/>
        <v>9</v>
      </c>
      <c r="K44" s="19">
        <f t="shared" si="8"/>
        <v>0</v>
      </c>
      <c r="L44" s="53">
        <f t="shared" si="5"/>
        <v>44613</v>
      </c>
      <c r="M44" s="30">
        <f t="shared" si="6"/>
        <v>2</v>
      </c>
      <c r="N44" s="77">
        <v>29</v>
      </c>
      <c r="O44" s="68">
        <v>4.0972222222222222E-2</v>
      </c>
      <c r="P44" s="74" t="s">
        <v>72</v>
      </c>
    </row>
    <row r="45" spans="1:16" ht="15.6" customHeight="1" x14ac:dyDescent="0.2">
      <c r="A45" s="57"/>
      <c r="C45" s="63"/>
      <c r="D45" s="88" t="s">
        <v>45</v>
      </c>
      <c r="E45" s="7"/>
      <c r="F45" s="44" t="s">
        <v>44</v>
      </c>
      <c r="G45" s="23"/>
      <c r="H45" s="16">
        <v>0</v>
      </c>
      <c r="I45" s="16"/>
      <c r="J45" s="16">
        <f t="shared" si="7"/>
        <v>0</v>
      </c>
      <c r="K45" s="19">
        <f t="shared" si="8"/>
        <v>0</v>
      </c>
      <c r="L45" s="53">
        <f t="shared" si="5"/>
        <v>44614</v>
      </c>
      <c r="M45" s="30">
        <f t="shared" si="6"/>
        <v>3</v>
      </c>
      <c r="N45" s="76"/>
      <c r="O45" s="59"/>
      <c r="P45" s="74"/>
    </row>
    <row r="46" spans="1:16" ht="15.6" customHeight="1" x14ac:dyDescent="0.25">
      <c r="A46" s="57"/>
      <c r="C46" s="63" t="s">
        <v>72</v>
      </c>
      <c r="D46" s="69" t="s">
        <v>46</v>
      </c>
      <c r="E46" s="7"/>
      <c r="F46" s="46" t="s">
        <v>19</v>
      </c>
      <c r="G46" s="23">
        <v>1</v>
      </c>
      <c r="H46" s="16">
        <v>0</v>
      </c>
      <c r="I46" s="16">
        <v>0</v>
      </c>
      <c r="J46" s="16">
        <f t="shared" si="7"/>
        <v>0</v>
      </c>
      <c r="K46" s="19">
        <f t="shared" si="8"/>
        <v>0</v>
      </c>
      <c r="L46" s="53">
        <f t="shared" si="5"/>
        <v>44614</v>
      </c>
      <c r="M46" s="30">
        <f t="shared" si="6"/>
        <v>3</v>
      </c>
      <c r="N46" s="77">
        <v>44</v>
      </c>
      <c r="O46" s="68">
        <v>4.7222222222222221E-2</v>
      </c>
      <c r="P46" s="74"/>
    </row>
    <row r="47" spans="1:16" ht="15.6" customHeight="1" x14ac:dyDescent="0.25">
      <c r="A47" s="57"/>
      <c r="C47" s="63"/>
      <c r="D47" s="69" t="s">
        <v>92</v>
      </c>
      <c r="E47" s="7"/>
      <c r="F47" s="46" t="s">
        <v>19</v>
      </c>
      <c r="G47" s="23">
        <v>1</v>
      </c>
      <c r="H47" s="16">
        <v>0</v>
      </c>
      <c r="I47" s="16">
        <v>0</v>
      </c>
      <c r="J47" s="16">
        <f t="shared" si="7"/>
        <v>0</v>
      </c>
      <c r="K47" s="19">
        <f t="shared" si="8"/>
        <v>0</v>
      </c>
      <c r="L47" s="53">
        <f t="shared" si="5"/>
        <v>44615</v>
      </c>
      <c r="M47" s="30">
        <f t="shared" si="6"/>
        <v>4</v>
      </c>
      <c r="N47" s="77">
        <v>23</v>
      </c>
      <c r="O47" s="68">
        <v>2.1527777777777781E-2</v>
      </c>
      <c r="P47" s="74"/>
    </row>
    <row r="48" spans="1:16" ht="15.6" customHeight="1" x14ac:dyDescent="0.2">
      <c r="A48" s="57"/>
      <c r="C48" s="63"/>
      <c r="D48" s="88" t="s">
        <v>98</v>
      </c>
      <c r="E48" s="7"/>
      <c r="F48" s="44" t="s">
        <v>44</v>
      </c>
      <c r="G48" s="23"/>
      <c r="H48" s="16">
        <v>0</v>
      </c>
      <c r="I48" s="16"/>
      <c r="J48" s="16">
        <f t="shared" si="7"/>
        <v>0</v>
      </c>
      <c r="K48" s="19">
        <f t="shared" si="8"/>
        <v>0</v>
      </c>
      <c r="L48" s="53">
        <f t="shared" si="5"/>
        <v>44616</v>
      </c>
      <c r="M48" s="30">
        <f t="shared" si="6"/>
        <v>5</v>
      </c>
      <c r="N48" s="76"/>
      <c r="O48" s="59"/>
      <c r="P48" s="74"/>
    </row>
    <row r="49" spans="1:16" ht="15.6" customHeight="1" x14ac:dyDescent="0.25">
      <c r="A49" s="57"/>
      <c r="C49" s="63"/>
      <c r="D49" s="69" t="s">
        <v>52</v>
      </c>
      <c r="E49" s="7"/>
      <c r="F49" s="46" t="s">
        <v>19</v>
      </c>
      <c r="G49" s="23">
        <v>1</v>
      </c>
      <c r="H49" s="16">
        <v>10</v>
      </c>
      <c r="I49" s="16"/>
      <c r="J49" s="16">
        <f t="shared" si="7"/>
        <v>10</v>
      </c>
      <c r="K49" s="19">
        <f t="shared" si="8"/>
        <v>0</v>
      </c>
      <c r="L49" s="53">
        <f t="shared" si="5"/>
        <v>44616</v>
      </c>
      <c r="M49" s="30">
        <f t="shared" si="6"/>
        <v>5</v>
      </c>
      <c r="N49" s="77">
        <v>139</v>
      </c>
      <c r="O49" s="68">
        <v>9.3055555555555558E-2</v>
      </c>
      <c r="P49" s="74"/>
    </row>
    <row r="50" spans="1:16" ht="15.6" customHeight="1" x14ac:dyDescent="0.25">
      <c r="A50" s="57"/>
      <c r="C50" s="63"/>
      <c r="D50" s="88" t="s">
        <v>48</v>
      </c>
      <c r="E50" s="7"/>
      <c r="F50" s="46" t="s">
        <v>44</v>
      </c>
      <c r="G50" s="23"/>
      <c r="H50" s="16">
        <v>0</v>
      </c>
      <c r="I50" s="16"/>
      <c r="J50" s="16">
        <f t="shared" si="7"/>
        <v>0</v>
      </c>
      <c r="K50" s="19">
        <f t="shared" si="8"/>
        <v>0</v>
      </c>
      <c r="L50" s="53">
        <f t="shared" si="5"/>
        <v>44617</v>
      </c>
      <c r="M50" s="30">
        <f t="shared" si="6"/>
        <v>6</v>
      </c>
      <c r="N50" s="76"/>
      <c r="O50" s="59"/>
      <c r="P50" s="74"/>
    </row>
    <row r="51" spans="1:16" ht="15.6" customHeight="1" x14ac:dyDescent="0.25">
      <c r="A51" s="57"/>
      <c r="C51" s="63"/>
      <c r="D51" s="69" t="s">
        <v>49</v>
      </c>
      <c r="E51" s="7"/>
      <c r="F51" s="46" t="s">
        <v>19</v>
      </c>
      <c r="G51" s="23">
        <v>1</v>
      </c>
      <c r="H51" s="16">
        <v>0</v>
      </c>
      <c r="I51" s="16"/>
      <c r="J51" s="16">
        <f t="shared" si="7"/>
        <v>0</v>
      </c>
      <c r="K51" s="19">
        <f t="shared" si="8"/>
        <v>0</v>
      </c>
      <c r="L51" s="53">
        <f t="shared" si="5"/>
        <v>44617</v>
      </c>
      <c r="M51" s="30">
        <f t="shared" si="6"/>
        <v>6</v>
      </c>
      <c r="N51" s="77">
        <v>160</v>
      </c>
      <c r="O51" s="68">
        <v>9.375E-2</v>
      </c>
      <c r="P51" s="74" t="s">
        <v>72</v>
      </c>
    </row>
    <row r="52" spans="1:16" ht="15.6" customHeight="1" x14ac:dyDescent="0.25">
      <c r="A52" s="57"/>
      <c r="C52" s="63"/>
      <c r="D52" s="69" t="s">
        <v>50</v>
      </c>
      <c r="E52" s="7"/>
      <c r="F52" s="46" t="s">
        <v>19</v>
      </c>
      <c r="G52" s="23">
        <v>1</v>
      </c>
      <c r="H52" s="16">
        <v>27</v>
      </c>
      <c r="I52" s="16"/>
      <c r="J52" s="16">
        <f t="shared" si="7"/>
        <v>27</v>
      </c>
      <c r="K52" s="19">
        <f t="shared" si="8"/>
        <v>0</v>
      </c>
      <c r="L52" s="53">
        <f t="shared" si="5"/>
        <v>44618</v>
      </c>
      <c r="M52" s="30">
        <f t="shared" si="6"/>
        <v>7</v>
      </c>
      <c r="N52" s="77">
        <v>137</v>
      </c>
      <c r="O52" s="68">
        <v>8.4722222222222213E-2</v>
      </c>
      <c r="P52" s="74" t="s">
        <v>72</v>
      </c>
    </row>
    <row r="53" spans="1:16" ht="15.6" customHeight="1" x14ac:dyDescent="0.25">
      <c r="A53" s="57"/>
      <c r="C53" s="63"/>
      <c r="D53" s="69" t="s">
        <v>99</v>
      </c>
      <c r="E53" s="7"/>
      <c r="F53" s="46" t="s">
        <v>19</v>
      </c>
      <c r="G53" s="23">
        <v>2</v>
      </c>
      <c r="H53" s="16">
        <v>27.3</v>
      </c>
      <c r="I53" s="16">
        <v>25</v>
      </c>
      <c r="J53" s="16">
        <f t="shared" si="7"/>
        <v>54.6</v>
      </c>
      <c r="K53" s="19">
        <f t="shared" si="8"/>
        <v>50</v>
      </c>
      <c r="L53" s="53">
        <f t="shared" si="5"/>
        <v>44619</v>
      </c>
      <c r="M53" s="30">
        <f t="shared" si="6"/>
        <v>1</v>
      </c>
      <c r="N53" s="77">
        <v>18</v>
      </c>
      <c r="O53" s="68">
        <v>1.6666666666666666E-2</v>
      </c>
      <c r="P53" s="74" t="s">
        <v>72</v>
      </c>
    </row>
    <row r="54" spans="1:16" ht="15.6" customHeight="1" x14ac:dyDescent="0.25">
      <c r="A54" s="57"/>
      <c r="C54" s="63"/>
      <c r="D54" s="88" t="s">
        <v>51</v>
      </c>
      <c r="E54" s="7"/>
      <c r="F54" s="46" t="s">
        <v>44</v>
      </c>
      <c r="G54" s="23"/>
      <c r="H54" s="16">
        <v>0</v>
      </c>
      <c r="I54" s="16"/>
      <c r="J54" s="16">
        <f t="shared" si="7"/>
        <v>0</v>
      </c>
      <c r="K54" s="19">
        <f t="shared" si="8"/>
        <v>0</v>
      </c>
      <c r="L54" s="53">
        <f t="shared" si="5"/>
        <v>44621</v>
      </c>
      <c r="M54" s="30">
        <f t="shared" si="6"/>
        <v>3</v>
      </c>
      <c r="N54" s="76"/>
      <c r="O54" s="59"/>
      <c r="P54" s="74"/>
    </row>
    <row r="55" spans="1:16" ht="15.6" customHeight="1" x14ac:dyDescent="0.25">
      <c r="A55" s="57"/>
      <c r="C55" s="63"/>
      <c r="D55" s="88" t="s">
        <v>100</v>
      </c>
      <c r="E55" s="7"/>
      <c r="F55" s="46" t="s">
        <v>44</v>
      </c>
      <c r="G55" s="23"/>
      <c r="H55" s="16">
        <v>0</v>
      </c>
      <c r="I55" s="16"/>
      <c r="J55" s="16">
        <f t="shared" si="7"/>
        <v>0</v>
      </c>
      <c r="K55" s="19">
        <f t="shared" si="8"/>
        <v>0</v>
      </c>
      <c r="L55" s="53">
        <f t="shared" si="5"/>
        <v>44621</v>
      </c>
      <c r="M55" s="30">
        <f t="shared" si="6"/>
        <v>3</v>
      </c>
      <c r="N55" s="76"/>
      <c r="O55" s="59"/>
      <c r="P55" s="74"/>
    </row>
    <row r="56" spans="1:16" ht="15.6" customHeight="1" x14ac:dyDescent="0.25">
      <c r="A56" s="57"/>
      <c r="C56" s="63" t="s">
        <v>72</v>
      </c>
      <c r="D56" s="69" t="s">
        <v>101</v>
      </c>
      <c r="E56" s="7"/>
      <c r="F56" s="46" t="s">
        <v>19</v>
      </c>
      <c r="G56" s="23">
        <v>1</v>
      </c>
      <c r="H56" s="16">
        <v>6</v>
      </c>
      <c r="I56" s="16"/>
      <c r="J56" s="16">
        <f t="shared" si="7"/>
        <v>6</v>
      </c>
      <c r="K56" s="19">
        <f t="shared" si="8"/>
        <v>0</v>
      </c>
      <c r="L56" s="53">
        <f t="shared" si="5"/>
        <v>44621</v>
      </c>
      <c r="M56" s="30">
        <f t="shared" si="6"/>
        <v>3</v>
      </c>
      <c r="N56" s="77">
        <v>67</v>
      </c>
      <c r="O56" s="68">
        <v>6.5972222222222224E-2</v>
      </c>
      <c r="P56" s="74" t="s">
        <v>72</v>
      </c>
    </row>
    <row r="57" spans="1:16" ht="15.6" customHeight="1" x14ac:dyDescent="0.25">
      <c r="A57" s="57"/>
      <c r="C57" s="63"/>
      <c r="D57" s="69" t="s">
        <v>93</v>
      </c>
      <c r="E57" s="7"/>
      <c r="F57" s="46" t="s">
        <v>19</v>
      </c>
      <c r="G57" s="23">
        <v>1</v>
      </c>
      <c r="H57" s="16">
        <v>0</v>
      </c>
      <c r="I57" s="16">
        <v>6</v>
      </c>
      <c r="J57" s="16">
        <f t="shared" si="7"/>
        <v>0</v>
      </c>
      <c r="K57" s="19">
        <f t="shared" si="8"/>
        <v>6</v>
      </c>
      <c r="L57" s="53">
        <f t="shared" si="5"/>
        <v>44622</v>
      </c>
      <c r="M57" s="30">
        <f t="shared" si="6"/>
        <v>4</v>
      </c>
      <c r="N57" s="77">
        <v>78</v>
      </c>
      <c r="O57" s="68">
        <v>6.5972222222222224E-2</v>
      </c>
      <c r="P57" s="74" t="s">
        <v>72</v>
      </c>
    </row>
    <row r="58" spans="1:16" ht="15.6" customHeight="1" x14ac:dyDescent="0.2">
      <c r="A58" s="57"/>
      <c r="C58" s="63"/>
      <c r="D58" s="88" t="s">
        <v>94</v>
      </c>
      <c r="E58" s="7"/>
      <c r="F58" s="44" t="s">
        <v>44</v>
      </c>
      <c r="G58" s="23"/>
      <c r="H58" s="16">
        <v>6</v>
      </c>
      <c r="I58" s="16"/>
      <c r="J58" s="16">
        <f t="shared" si="7"/>
        <v>0</v>
      </c>
      <c r="K58" s="19">
        <f t="shared" si="8"/>
        <v>0</v>
      </c>
      <c r="L58" s="53">
        <f t="shared" si="5"/>
        <v>44623</v>
      </c>
      <c r="M58" s="30">
        <f t="shared" si="6"/>
        <v>5</v>
      </c>
      <c r="N58" s="76"/>
      <c r="O58" s="59"/>
      <c r="P58" s="74"/>
    </row>
    <row r="59" spans="1:16" ht="15.6" customHeight="1" x14ac:dyDescent="0.25">
      <c r="A59" s="57"/>
      <c r="C59" s="63"/>
      <c r="D59" s="69" t="s">
        <v>53</v>
      </c>
      <c r="E59" s="7"/>
      <c r="F59" s="46" t="s">
        <v>19</v>
      </c>
      <c r="G59" s="23">
        <v>2</v>
      </c>
      <c r="H59" s="16">
        <v>20</v>
      </c>
      <c r="I59" s="16"/>
      <c r="J59" s="16">
        <f t="shared" si="7"/>
        <v>40</v>
      </c>
      <c r="K59" s="19">
        <f t="shared" si="8"/>
        <v>0</v>
      </c>
      <c r="L59" s="53">
        <f t="shared" si="5"/>
        <v>44623</v>
      </c>
      <c r="M59" s="30">
        <f t="shared" si="6"/>
        <v>5</v>
      </c>
      <c r="N59" s="77">
        <v>63</v>
      </c>
      <c r="O59" s="68">
        <v>5.0694444444444452E-2</v>
      </c>
      <c r="P59" s="74" t="s">
        <v>72</v>
      </c>
    </row>
    <row r="60" spans="1:16" ht="15.6" customHeight="1" x14ac:dyDescent="0.2">
      <c r="A60" s="57"/>
      <c r="C60" s="63"/>
      <c r="D60" s="88" t="s">
        <v>54</v>
      </c>
      <c r="E60" s="7"/>
      <c r="F60" s="44" t="s">
        <v>44</v>
      </c>
      <c r="G60" s="23"/>
      <c r="H60" s="16">
        <v>0</v>
      </c>
      <c r="I60" s="16"/>
      <c r="J60" s="16">
        <f t="shared" si="7"/>
        <v>0</v>
      </c>
      <c r="K60" s="19">
        <f t="shared" si="8"/>
        <v>0</v>
      </c>
      <c r="L60" s="53">
        <f t="shared" si="5"/>
        <v>44625</v>
      </c>
      <c r="M60" s="30">
        <f t="shared" si="6"/>
        <v>7</v>
      </c>
      <c r="N60" s="76"/>
      <c r="O60" s="59"/>
      <c r="P60" s="74"/>
    </row>
    <row r="61" spans="1:16" ht="15.6" customHeight="1" x14ac:dyDescent="0.25">
      <c r="A61" s="57"/>
      <c r="C61" s="63"/>
      <c r="D61" s="69" t="s">
        <v>95</v>
      </c>
      <c r="E61" s="7"/>
      <c r="F61" s="44" t="s">
        <v>19</v>
      </c>
      <c r="G61" s="23">
        <v>1</v>
      </c>
      <c r="H61" s="16">
        <v>0</v>
      </c>
      <c r="I61" s="16">
        <v>0</v>
      </c>
      <c r="J61" s="16">
        <f t="shared" si="7"/>
        <v>0</v>
      </c>
      <c r="K61" s="19">
        <f t="shared" si="8"/>
        <v>0</v>
      </c>
      <c r="L61" s="53">
        <f t="shared" si="5"/>
        <v>44625</v>
      </c>
      <c r="M61" s="30">
        <f t="shared" si="6"/>
        <v>7</v>
      </c>
      <c r="N61" s="77">
        <v>52</v>
      </c>
      <c r="O61" s="68">
        <v>3.7499999999999999E-2</v>
      </c>
      <c r="P61" s="74"/>
    </row>
    <row r="62" spans="1:16" ht="15.6" customHeight="1" x14ac:dyDescent="0.25">
      <c r="A62" s="57"/>
      <c r="C62" s="63"/>
      <c r="D62" s="69" t="s">
        <v>55</v>
      </c>
      <c r="E62" s="7"/>
      <c r="F62" s="46" t="s">
        <v>19</v>
      </c>
      <c r="G62" s="23">
        <v>1</v>
      </c>
      <c r="H62" s="16">
        <v>0</v>
      </c>
      <c r="I62" s="16">
        <v>0</v>
      </c>
      <c r="J62" s="16">
        <f t="shared" si="7"/>
        <v>0</v>
      </c>
      <c r="K62" s="19">
        <f t="shared" si="8"/>
        <v>0</v>
      </c>
      <c r="L62" s="53">
        <f t="shared" si="5"/>
        <v>44626</v>
      </c>
      <c r="M62" s="30">
        <f t="shared" si="6"/>
        <v>1</v>
      </c>
      <c r="N62" s="77">
        <v>27</v>
      </c>
      <c r="O62" s="68">
        <v>2.013888888888889E-2</v>
      </c>
      <c r="P62" s="74" t="s">
        <v>72</v>
      </c>
    </row>
    <row r="63" spans="1:16" ht="15.6" customHeight="1" x14ac:dyDescent="0.25">
      <c r="A63" s="57"/>
      <c r="C63" s="63"/>
      <c r="D63" s="88" t="s">
        <v>102</v>
      </c>
      <c r="E63" s="7"/>
      <c r="F63" s="46" t="s">
        <v>44</v>
      </c>
      <c r="G63" s="23"/>
      <c r="H63" s="16">
        <v>0</v>
      </c>
      <c r="I63" s="16"/>
      <c r="J63" s="16">
        <f t="shared" si="7"/>
        <v>0</v>
      </c>
      <c r="K63" s="19">
        <f t="shared" si="8"/>
        <v>0</v>
      </c>
      <c r="L63" s="53">
        <f t="shared" si="5"/>
        <v>44627</v>
      </c>
      <c r="M63" s="30">
        <f t="shared" si="6"/>
        <v>2</v>
      </c>
      <c r="N63" s="77"/>
      <c r="O63" s="68"/>
      <c r="P63" s="74"/>
    </row>
    <row r="64" spans="1:16" ht="15.6" customHeight="1" x14ac:dyDescent="0.25">
      <c r="A64" s="57"/>
      <c r="C64" s="63" t="s">
        <v>72</v>
      </c>
      <c r="D64" s="70" t="s">
        <v>103</v>
      </c>
      <c r="E64" s="7"/>
      <c r="F64" s="46" t="s">
        <v>19</v>
      </c>
      <c r="G64" s="23">
        <v>2</v>
      </c>
      <c r="H64" s="16">
        <v>22</v>
      </c>
      <c r="I64" s="16"/>
      <c r="J64" s="16">
        <f t="shared" si="7"/>
        <v>44</v>
      </c>
      <c r="K64" s="19">
        <f t="shared" si="8"/>
        <v>0</v>
      </c>
      <c r="L64" s="53">
        <f t="shared" si="5"/>
        <v>44627</v>
      </c>
      <c r="M64" s="30">
        <f t="shared" si="6"/>
        <v>2</v>
      </c>
      <c r="N64" s="77">
        <v>84</v>
      </c>
      <c r="O64" s="68">
        <v>5.9722222222222225E-2</v>
      </c>
      <c r="P64" s="74" t="s">
        <v>72</v>
      </c>
    </row>
    <row r="65" spans="1:16" ht="15.6" customHeight="1" x14ac:dyDescent="0.25">
      <c r="A65" s="57"/>
      <c r="C65" s="63"/>
      <c r="D65" s="69" t="s">
        <v>57</v>
      </c>
      <c r="E65" s="7"/>
      <c r="F65" s="46" t="s">
        <v>19</v>
      </c>
      <c r="G65" s="23">
        <v>1</v>
      </c>
      <c r="H65" s="16">
        <v>0</v>
      </c>
      <c r="I65" s="16">
        <v>0</v>
      </c>
      <c r="J65" s="16">
        <f t="shared" si="7"/>
        <v>0</v>
      </c>
      <c r="K65" s="19">
        <f t="shared" si="8"/>
        <v>0</v>
      </c>
      <c r="L65" s="53">
        <f t="shared" si="5"/>
        <v>44629</v>
      </c>
      <c r="M65" s="30">
        <f t="shared" si="6"/>
        <v>4</v>
      </c>
      <c r="N65" s="77">
        <v>92</v>
      </c>
      <c r="O65" s="68">
        <v>4.8611111111111112E-2</v>
      </c>
      <c r="P65" s="74" t="s">
        <v>72</v>
      </c>
    </row>
    <row r="66" spans="1:16" ht="15.6" customHeight="1" x14ac:dyDescent="0.25">
      <c r="A66" s="57"/>
      <c r="C66" s="63"/>
      <c r="D66" s="69" t="s">
        <v>90</v>
      </c>
      <c r="E66" s="7"/>
      <c r="F66" s="46" t="s">
        <v>19</v>
      </c>
      <c r="G66" s="23">
        <v>2</v>
      </c>
      <c r="H66" s="16">
        <v>22</v>
      </c>
      <c r="I66" s="16">
        <v>25</v>
      </c>
      <c r="J66" s="16">
        <f t="shared" si="7"/>
        <v>44</v>
      </c>
      <c r="K66" s="19">
        <f t="shared" si="8"/>
        <v>50</v>
      </c>
      <c r="L66" s="53">
        <f t="shared" si="5"/>
        <v>44630</v>
      </c>
      <c r="M66" s="30">
        <f t="shared" si="6"/>
        <v>5</v>
      </c>
      <c r="N66" s="77">
        <v>118</v>
      </c>
      <c r="O66" s="68">
        <v>9.7222222222222224E-2</v>
      </c>
      <c r="P66" s="74" t="s">
        <v>72</v>
      </c>
    </row>
    <row r="67" spans="1:16" ht="15.6" customHeight="1" x14ac:dyDescent="0.25">
      <c r="A67" s="57"/>
      <c r="C67" s="63"/>
      <c r="D67" s="69" t="s">
        <v>61</v>
      </c>
      <c r="E67" s="7"/>
      <c r="F67" s="46" t="s">
        <v>19</v>
      </c>
      <c r="G67" s="23">
        <v>1</v>
      </c>
      <c r="H67" s="16">
        <v>0</v>
      </c>
      <c r="I67" s="16"/>
      <c r="J67" s="16">
        <f t="shared" si="7"/>
        <v>0</v>
      </c>
      <c r="K67" s="19">
        <f t="shared" si="8"/>
        <v>0</v>
      </c>
      <c r="L67" s="53">
        <f t="shared" si="5"/>
        <v>44632</v>
      </c>
      <c r="M67" s="30">
        <f t="shared" si="6"/>
        <v>7</v>
      </c>
      <c r="N67" s="77">
        <v>116</v>
      </c>
      <c r="O67" s="68">
        <v>0.11458333333333333</v>
      </c>
      <c r="P67" s="74" t="s">
        <v>72</v>
      </c>
    </row>
    <row r="68" spans="1:16" ht="15.6" customHeight="1" x14ac:dyDescent="0.2">
      <c r="A68" s="57"/>
      <c r="C68" s="64"/>
      <c r="D68" s="8" t="s">
        <v>118</v>
      </c>
      <c r="E68" s="8"/>
      <c r="F68" s="45" t="s">
        <v>44</v>
      </c>
      <c r="G68" s="35"/>
      <c r="H68" s="36"/>
      <c r="I68" s="36"/>
      <c r="J68" s="36">
        <f t="shared" si="7"/>
        <v>0</v>
      </c>
      <c r="K68" s="82">
        <f t="shared" si="8"/>
        <v>0</v>
      </c>
      <c r="L68" s="83">
        <f t="shared" ref="L68:L85" si="9">L67+G67</f>
        <v>44633</v>
      </c>
      <c r="M68" s="84">
        <f t="shared" ref="M68:M85" si="10">WEEKDAY(L68)</f>
        <v>1</v>
      </c>
      <c r="N68" s="78"/>
      <c r="O68" s="60"/>
      <c r="P68" s="85"/>
    </row>
    <row r="69" spans="1:16" ht="15.6" customHeight="1" x14ac:dyDescent="0.25">
      <c r="A69" s="57"/>
      <c r="C69" s="63"/>
      <c r="D69" s="69" t="s">
        <v>106</v>
      </c>
      <c r="E69" s="7"/>
      <c r="F69" s="46" t="s">
        <v>19</v>
      </c>
      <c r="G69" s="23">
        <v>1</v>
      </c>
      <c r="H69" s="16">
        <v>5</v>
      </c>
      <c r="I69" s="16"/>
      <c r="J69" s="16">
        <f t="shared" si="7"/>
        <v>5</v>
      </c>
      <c r="K69" s="19">
        <f t="shared" si="8"/>
        <v>0</v>
      </c>
      <c r="L69" s="53">
        <f t="shared" si="9"/>
        <v>44633</v>
      </c>
      <c r="M69" s="30">
        <f t="shared" si="10"/>
        <v>1</v>
      </c>
      <c r="N69" s="77">
        <v>27</v>
      </c>
      <c r="O69" s="68">
        <v>2.361111111111111E-2</v>
      </c>
      <c r="P69" s="74" t="s">
        <v>72</v>
      </c>
    </row>
    <row r="70" spans="1:16" ht="15.6" customHeight="1" x14ac:dyDescent="0.25">
      <c r="A70" s="57"/>
      <c r="C70" s="63"/>
      <c r="D70" s="69" t="s">
        <v>96</v>
      </c>
      <c r="E70" s="7"/>
      <c r="F70" s="46" t="s">
        <v>19</v>
      </c>
      <c r="G70" s="23">
        <v>1</v>
      </c>
      <c r="H70" s="16">
        <v>0</v>
      </c>
      <c r="I70" s="16">
        <v>0</v>
      </c>
      <c r="J70" s="16">
        <f t="shared" si="7"/>
        <v>0</v>
      </c>
      <c r="K70" s="19">
        <f t="shared" si="8"/>
        <v>0</v>
      </c>
      <c r="L70" s="53">
        <f t="shared" si="9"/>
        <v>44634</v>
      </c>
      <c r="M70" s="30">
        <f t="shared" si="10"/>
        <v>2</v>
      </c>
      <c r="N70" s="77">
        <v>41</v>
      </c>
      <c r="O70" s="68">
        <v>2.8472222222222222E-2</v>
      </c>
      <c r="P70" s="74"/>
    </row>
    <row r="71" spans="1:16" ht="15.6" customHeight="1" x14ac:dyDescent="0.25">
      <c r="A71" s="57"/>
      <c r="C71" s="63"/>
      <c r="D71" s="69" t="s">
        <v>62</v>
      </c>
      <c r="E71" s="48"/>
      <c r="F71" s="46" t="s">
        <v>19</v>
      </c>
      <c r="G71" s="23">
        <v>2</v>
      </c>
      <c r="H71" s="16">
        <v>0</v>
      </c>
      <c r="I71" s="16">
        <v>0</v>
      </c>
      <c r="J71" s="16">
        <f t="shared" si="7"/>
        <v>0</v>
      </c>
      <c r="K71" s="19">
        <f t="shared" si="8"/>
        <v>0</v>
      </c>
      <c r="L71" s="53">
        <f t="shared" si="9"/>
        <v>44635</v>
      </c>
      <c r="M71" s="30">
        <f t="shared" si="10"/>
        <v>3</v>
      </c>
      <c r="N71" s="77">
        <v>36</v>
      </c>
      <c r="O71" s="68">
        <v>3.5416666666666666E-2</v>
      </c>
      <c r="P71" s="74" t="s">
        <v>72</v>
      </c>
    </row>
    <row r="72" spans="1:16" ht="15.6" customHeight="1" x14ac:dyDescent="0.25">
      <c r="A72" s="57"/>
      <c r="C72" s="63" t="s">
        <v>72</v>
      </c>
      <c r="D72" s="69" t="s">
        <v>104</v>
      </c>
      <c r="E72" s="48"/>
      <c r="F72" s="46" t="s">
        <v>19</v>
      </c>
      <c r="G72" s="23">
        <v>1</v>
      </c>
      <c r="H72" s="16">
        <v>29</v>
      </c>
      <c r="I72" s="16">
        <v>0</v>
      </c>
      <c r="J72" s="16">
        <f t="shared" si="7"/>
        <v>29</v>
      </c>
      <c r="K72" s="19">
        <f t="shared" si="8"/>
        <v>0</v>
      </c>
      <c r="L72" s="53">
        <f t="shared" si="9"/>
        <v>44637</v>
      </c>
      <c r="M72" s="30">
        <f t="shared" si="10"/>
        <v>5</v>
      </c>
      <c r="N72" s="77">
        <v>23</v>
      </c>
      <c r="O72" s="68">
        <v>2.5694444444444447E-2</v>
      </c>
      <c r="P72" s="74" t="s">
        <v>72</v>
      </c>
    </row>
    <row r="73" spans="1:16" ht="15.6" customHeight="1" x14ac:dyDescent="0.25">
      <c r="A73" s="57"/>
      <c r="C73" s="63"/>
      <c r="D73" s="69" t="s">
        <v>105</v>
      </c>
      <c r="E73" s="48"/>
      <c r="F73" s="46" t="s">
        <v>19</v>
      </c>
      <c r="G73" s="23">
        <v>1</v>
      </c>
      <c r="H73" s="16">
        <v>0</v>
      </c>
      <c r="I73" s="16">
        <v>0</v>
      </c>
      <c r="J73" s="16">
        <f t="shared" si="7"/>
        <v>0</v>
      </c>
      <c r="K73" s="19">
        <f t="shared" si="8"/>
        <v>0</v>
      </c>
      <c r="L73" s="53">
        <f t="shared" si="9"/>
        <v>44638</v>
      </c>
      <c r="M73" s="30">
        <f t="shared" si="10"/>
        <v>6</v>
      </c>
      <c r="N73" s="77">
        <v>52</v>
      </c>
      <c r="O73" s="68">
        <v>4.3750000000000004E-2</v>
      </c>
      <c r="P73" s="74" t="s">
        <v>72</v>
      </c>
    </row>
    <row r="74" spans="1:16" ht="15.6" customHeight="1" x14ac:dyDescent="0.25">
      <c r="A74" s="57"/>
      <c r="B74" s="49" t="s">
        <v>119</v>
      </c>
      <c r="C74" s="63"/>
      <c r="D74" s="69" t="s">
        <v>63</v>
      </c>
      <c r="E74" s="19"/>
      <c r="F74" s="46" t="s">
        <v>19</v>
      </c>
      <c r="G74" s="23">
        <v>1</v>
      </c>
      <c r="H74" s="16">
        <v>0</v>
      </c>
      <c r="I74" s="16"/>
      <c r="J74" s="16">
        <f t="shared" si="7"/>
        <v>0</v>
      </c>
      <c r="K74" s="19">
        <f t="shared" si="8"/>
        <v>0</v>
      </c>
      <c r="L74" s="53">
        <f t="shared" si="9"/>
        <v>44639</v>
      </c>
      <c r="M74" s="30">
        <f t="shared" si="10"/>
        <v>7</v>
      </c>
      <c r="N74" s="77">
        <v>109</v>
      </c>
      <c r="O74" s="68">
        <v>6.9444444444444434E-2</v>
      </c>
      <c r="P74" s="74" t="s">
        <v>72</v>
      </c>
    </row>
    <row r="75" spans="1:16" ht="15.6" customHeight="1" x14ac:dyDescent="0.25">
      <c r="A75" s="57"/>
      <c r="C75" s="63"/>
      <c r="D75" s="69" t="s">
        <v>58</v>
      </c>
      <c r="E75" s="7"/>
      <c r="F75" s="46" t="s">
        <v>19</v>
      </c>
      <c r="G75" s="23">
        <v>1</v>
      </c>
      <c r="H75" s="16">
        <v>36</v>
      </c>
      <c r="I75" s="16"/>
      <c r="J75" s="16">
        <f t="shared" si="7"/>
        <v>36</v>
      </c>
      <c r="K75" s="19">
        <f t="shared" si="8"/>
        <v>0</v>
      </c>
      <c r="L75" s="53">
        <f t="shared" si="9"/>
        <v>44640</v>
      </c>
      <c r="M75" s="30">
        <f t="shared" si="10"/>
        <v>1</v>
      </c>
      <c r="N75" s="77">
        <v>63</v>
      </c>
      <c r="O75" s="68">
        <v>5.2777777777777778E-2</v>
      </c>
      <c r="P75" s="74" t="s">
        <v>72</v>
      </c>
    </row>
    <row r="76" spans="1:16" ht="15.6" customHeight="1" x14ac:dyDescent="0.25">
      <c r="A76" s="57"/>
      <c r="C76" s="63"/>
      <c r="D76" s="69" t="s">
        <v>56</v>
      </c>
      <c r="E76" s="7"/>
      <c r="F76" s="46" t="s">
        <v>19</v>
      </c>
      <c r="G76" s="23">
        <v>2</v>
      </c>
      <c r="H76" s="16">
        <v>0</v>
      </c>
      <c r="I76" s="16"/>
      <c r="J76" s="16">
        <f t="shared" si="7"/>
        <v>0</v>
      </c>
      <c r="K76" s="19">
        <f t="shared" si="8"/>
        <v>0</v>
      </c>
      <c r="L76" s="53">
        <f t="shared" si="9"/>
        <v>44641</v>
      </c>
      <c r="M76" s="30">
        <f t="shared" si="10"/>
        <v>2</v>
      </c>
      <c r="N76" s="77">
        <v>69</v>
      </c>
      <c r="O76" s="68">
        <v>4.8611111111111112E-2</v>
      </c>
      <c r="P76" s="74"/>
    </row>
    <row r="77" spans="1:16" ht="15.6" customHeight="1" x14ac:dyDescent="0.25">
      <c r="A77" s="57"/>
      <c r="C77" s="63"/>
      <c r="D77" s="69" t="s">
        <v>107</v>
      </c>
      <c r="E77" s="7"/>
      <c r="F77" s="46" t="s">
        <v>19</v>
      </c>
      <c r="G77" s="23">
        <v>1</v>
      </c>
      <c r="H77" s="16">
        <v>0</v>
      </c>
      <c r="I77" s="16"/>
      <c r="J77" s="16">
        <f t="shared" si="7"/>
        <v>0</v>
      </c>
      <c r="K77" s="19">
        <f t="shared" si="8"/>
        <v>0</v>
      </c>
      <c r="L77" s="53">
        <f t="shared" si="9"/>
        <v>44643</v>
      </c>
      <c r="M77" s="30">
        <f t="shared" si="10"/>
        <v>4</v>
      </c>
      <c r="N77" s="77">
        <v>164</v>
      </c>
      <c r="O77" s="68">
        <v>7.1527777777777787E-2</v>
      </c>
      <c r="P77" s="74"/>
    </row>
    <row r="78" spans="1:16" ht="15.6" customHeight="1" x14ac:dyDescent="0.25">
      <c r="A78" s="57"/>
      <c r="C78" s="63"/>
      <c r="D78" s="69" t="s">
        <v>59</v>
      </c>
      <c r="E78" s="7"/>
      <c r="F78" s="46" t="s">
        <v>19</v>
      </c>
      <c r="G78" s="23">
        <v>1</v>
      </c>
      <c r="H78" s="16">
        <v>0</v>
      </c>
      <c r="I78" s="16"/>
      <c r="J78" s="16">
        <f t="shared" si="7"/>
        <v>0</v>
      </c>
      <c r="K78" s="19">
        <f t="shared" si="8"/>
        <v>0</v>
      </c>
      <c r="L78" s="53">
        <f t="shared" si="9"/>
        <v>44644</v>
      </c>
      <c r="M78" s="30">
        <f t="shared" si="10"/>
        <v>5</v>
      </c>
      <c r="N78" s="77">
        <v>135</v>
      </c>
      <c r="O78" s="68">
        <v>5.9027777777777783E-2</v>
      </c>
      <c r="P78" s="74" t="s">
        <v>72</v>
      </c>
    </row>
    <row r="79" spans="1:16" ht="15.6" customHeight="1" x14ac:dyDescent="0.25">
      <c r="A79" s="57"/>
      <c r="C79" s="63"/>
      <c r="D79" s="69" t="s">
        <v>60</v>
      </c>
      <c r="E79" s="7"/>
      <c r="F79" s="46" t="s">
        <v>19</v>
      </c>
      <c r="G79" s="23">
        <v>1</v>
      </c>
      <c r="H79" s="16">
        <v>0</v>
      </c>
      <c r="I79" s="16"/>
      <c r="J79" s="16">
        <f t="shared" si="7"/>
        <v>0</v>
      </c>
      <c r="K79" s="19">
        <f t="shared" si="8"/>
        <v>0</v>
      </c>
      <c r="L79" s="53">
        <f t="shared" si="9"/>
        <v>44645</v>
      </c>
      <c r="M79" s="30">
        <f t="shared" si="10"/>
        <v>6</v>
      </c>
      <c r="N79" s="77">
        <v>148</v>
      </c>
      <c r="O79" s="68">
        <v>7.1527777777777787E-2</v>
      </c>
      <c r="P79" s="74"/>
    </row>
    <row r="80" spans="1:16" ht="15.6" customHeight="1" x14ac:dyDescent="0.25">
      <c r="A80" s="57"/>
      <c r="C80" s="63"/>
      <c r="D80" s="81" t="s">
        <v>97</v>
      </c>
      <c r="E80" s="34"/>
      <c r="F80" s="46" t="s">
        <v>19</v>
      </c>
      <c r="G80" s="23">
        <v>1</v>
      </c>
      <c r="H80" s="16">
        <v>15</v>
      </c>
      <c r="I80" s="16"/>
      <c r="J80" s="16">
        <f t="shared" si="7"/>
        <v>15</v>
      </c>
      <c r="K80" s="19">
        <f t="shared" si="8"/>
        <v>0</v>
      </c>
      <c r="L80" s="53">
        <f t="shared" si="9"/>
        <v>44646</v>
      </c>
      <c r="M80" s="30">
        <f t="shared" si="10"/>
        <v>7</v>
      </c>
      <c r="N80" s="77">
        <v>143</v>
      </c>
      <c r="O80" s="68">
        <v>6.805555555555555E-2</v>
      </c>
      <c r="P80" s="74" t="s">
        <v>72</v>
      </c>
    </row>
    <row r="81" spans="1:16" ht="15.6" customHeight="1" x14ac:dyDescent="0.25">
      <c r="A81" s="57"/>
      <c r="B81" s="49" t="s">
        <v>120</v>
      </c>
      <c r="C81" s="63"/>
      <c r="D81" s="69" t="s">
        <v>64</v>
      </c>
      <c r="E81" s="19" t="s">
        <v>113</v>
      </c>
      <c r="F81" s="46" t="s">
        <v>19</v>
      </c>
      <c r="G81" s="23">
        <v>1</v>
      </c>
      <c r="H81" s="16">
        <v>18</v>
      </c>
      <c r="I81" s="16"/>
      <c r="J81" s="16">
        <f t="shared" si="7"/>
        <v>18</v>
      </c>
      <c r="K81" s="19">
        <f t="shared" si="8"/>
        <v>0</v>
      </c>
      <c r="L81" s="53">
        <f t="shared" si="9"/>
        <v>44647</v>
      </c>
      <c r="M81" s="30">
        <f t="shared" si="10"/>
        <v>1</v>
      </c>
      <c r="N81" s="77">
        <v>132</v>
      </c>
      <c r="O81" s="68">
        <v>6.458333333333334E-2</v>
      </c>
      <c r="P81" s="74" t="s">
        <v>72</v>
      </c>
    </row>
    <row r="82" spans="1:16" ht="15.6" customHeight="1" x14ac:dyDescent="0.25">
      <c r="A82" s="57"/>
      <c r="C82" s="63"/>
      <c r="D82" s="69" t="s">
        <v>114</v>
      </c>
      <c r="E82" s="19"/>
      <c r="F82" s="46" t="s">
        <v>19</v>
      </c>
      <c r="G82" s="23">
        <v>1</v>
      </c>
      <c r="H82" s="16">
        <v>12</v>
      </c>
      <c r="I82" s="16"/>
      <c r="J82" s="16">
        <f t="shared" si="7"/>
        <v>12</v>
      </c>
      <c r="K82" s="19">
        <f t="shared" si="8"/>
        <v>0</v>
      </c>
      <c r="L82" s="53">
        <f t="shared" si="9"/>
        <v>44648</v>
      </c>
      <c r="M82" s="30">
        <f t="shared" si="10"/>
        <v>2</v>
      </c>
      <c r="N82" s="77">
        <v>178</v>
      </c>
      <c r="O82" s="68">
        <v>0.13819444444444443</v>
      </c>
      <c r="P82" s="74" t="s">
        <v>72</v>
      </c>
    </row>
    <row r="83" spans="1:16" ht="15.6" customHeight="1" x14ac:dyDescent="0.25">
      <c r="A83" s="57"/>
      <c r="C83" s="63"/>
      <c r="D83" s="69" t="s">
        <v>115</v>
      </c>
      <c r="E83" s="19"/>
      <c r="F83" s="46" t="s">
        <v>19</v>
      </c>
      <c r="G83" s="23">
        <v>1</v>
      </c>
      <c r="H83" s="16">
        <v>0</v>
      </c>
      <c r="I83" s="16"/>
      <c r="J83" s="16">
        <f t="shared" si="7"/>
        <v>0</v>
      </c>
      <c r="K83" s="19">
        <f t="shared" si="8"/>
        <v>0</v>
      </c>
      <c r="L83" s="53">
        <f t="shared" si="9"/>
        <v>44649</v>
      </c>
      <c r="M83" s="30">
        <f t="shared" si="10"/>
        <v>3</v>
      </c>
      <c r="N83" s="77">
        <v>231</v>
      </c>
      <c r="O83" s="68">
        <v>0.14861111111111111</v>
      </c>
      <c r="P83" s="74"/>
    </row>
    <row r="84" spans="1:16" ht="15.6" customHeight="1" x14ac:dyDescent="0.25">
      <c r="A84" s="57"/>
      <c r="C84" s="63"/>
      <c r="D84" s="69" t="s">
        <v>116</v>
      </c>
      <c r="E84" s="7"/>
      <c r="F84" s="46" t="s">
        <v>19</v>
      </c>
      <c r="G84" s="23">
        <v>1</v>
      </c>
      <c r="H84" s="16">
        <v>13.85</v>
      </c>
      <c r="I84" s="16"/>
      <c r="J84" s="16">
        <f t="shared" si="7"/>
        <v>13.85</v>
      </c>
      <c r="K84" s="19">
        <f t="shared" si="8"/>
        <v>0</v>
      </c>
      <c r="L84" s="53">
        <f t="shared" si="9"/>
        <v>44650</v>
      </c>
      <c r="M84" s="30">
        <f t="shared" si="10"/>
        <v>4</v>
      </c>
      <c r="N84" s="76">
        <v>271</v>
      </c>
      <c r="O84" s="59">
        <v>0.15694444444444444</v>
      </c>
      <c r="P84" s="74" t="s">
        <v>72</v>
      </c>
    </row>
    <row r="85" spans="1:16" ht="15.6" customHeight="1" x14ac:dyDescent="0.25">
      <c r="A85" s="57"/>
      <c r="C85" s="63"/>
      <c r="D85" s="69" t="s">
        <v>18</v>
      </c>
      <c r="E85" s="7"/>
      <c r="F85" s="44"/>
      <c r="G85" s="23"/>
      <c r="H85" s="16"/>
      <c r="I85" s="16"/>
      <c r="J85" s="16">
        <f t="shared" si="7"/>
        <v>0</v>
      </c>
      <c r="K85" s="19">
        <f t="shared" si="8"/>
        <v>0</v>
      </c>
      <c r="L85" s="53">
        <f t="shared" si="9"/>
        <v>44651</v>
      </c>
      <c r="M85" s="30">
        <f t="shared" si="10"/>
        <v>5</v>
      </c>
      <c r="N85" s="76">
        <v>261</v>
      </c>
      <c r="O85" s="59">
        <v>0.19652777777777777</v>
      </c>
      <c r="P85" s="74"/>
    </row>
    <row r="86" spans="1:16" ht="15.6" customHeight="1" x14ac:dyDescent="0.2">
      <c r="A86" s="57"/>
      <c r="B86" s="52"/>
    </row>
    <row r="87" spans="1:16" ht="15.6" customHeight="1" x14ac:dyDescent="0.2">
      <c r="A87" s="57"/>
      <c r="B87" s="52"/>
    </row>
  </sheetData>
  <mergeCells count="1">
    <mergeCell ref="N1:O1"/>
  </mergeCells>
  <conditionalFormatting sqref="F27:F36">
    <cfRule type="containsText" dxfId="9" priority="10" operator="containsText" text="N">
      <formula>NOT(ISERROR(SEARCH("N",F27)))</formula>
    </cfRule>
  </conditionalFormatting>
  <conditionalFormatting sqref="F19:F36">
    <cfRule type="containsText" dxfId="8" priority="9" operator="containsText" text="N">
      <formula>NOT(ISERROR(SEARCH("N",F19)))</formula>
    </cfRule>
  </conditionalFormatting>
  <conditionalFormatting sqref="F6:F36 F39:F85">
    <cfRule type="containsText" dxfId="7" priority="8" operator="containsText" text="N">
      <formula>NOT(ISERROR(SEARCH("N",F6)))</formula>
    </cfRule>
  </conditionalFormatting>
  <conditionalFormatting sqref="F37">
    <cfRule type="containsText" dxfId="6" priority="7" operator="containsText" text="N">
      <formula>NOT(ISERROR(SEARCH("N",F37)))</formula>
    </cfRule>
  </conditionalFormatting>
  <conditionalFormatting sqref="F37">
    <cfRule type="containsText" dxfId="5" priority="6" operator="containsText" text="N">
      <formula>NOT(ISERROR(SEARCH("N",F37)))</formula>
    </cfRule>
  </conditionalFormatting>
  <conditionalFormatting sqref="F37">
    <cfRule type="containsText" dxfId="4" priority="5" operator="containsText" text="N">
      <formula>NOT(ISERROR(SEARCH("N",F37)))</formula>
    </cfRule>
  </conditionalFormatting>
  <conditionalFormatting sqref="F38">
    <cfRule type="containsText" dxfId="3" priority="4" operator="containsText" text="N">
      <formula>NOT(ISERROR(SEARCH("N",F38)))</formula>
    </cfRule>
  </conditionalFormatting>
  <conditionalFormatting sqref="F38">
    <cfRule type="containsText" dxfId="2" priority="3" operator="containsText" text="N">
      <formula>NOT(ISERROR(SEARCH("N",F38)))</formula>
    </cfRule>
  </conditionalFormatting>
  <conditionalFormatting sqref="F38">
    <cfRule type="containsText" dxfId="1" priority="2" operator="containsText" text="N">
      <formula>NOT(ISERROR(SEARCH("N",F38)))</formula>
    </cfRule>
  </conditionalFormatting>
  <conditionalFormatting sqref="F5">
    <cfRule type="containsText" dxfId="0" priority="1" operator="containsText" text="N">
      <formula>NOT(ISERROR(SEARCH("N",F5)))</formula>
    </cfRule>
  </conditionalFormatting>
  <pageMargins left="0" right="0" top="0.55118110236220474" bottom="0.47244094488188981" header="0" footer="0"/>
  <pageSetup paperSize="9" scale="88" fitToHeight="0" pageOrder="overThenDown" orientation="portrait" r:id="rId1"/>
  <headerFooter alignWithMargins="0">
    <oddHeader>&amp;L&amp;"Arial,Gras"&amp;12Espagne - Portugal&amp;"Arial,Normal"&amp;11
&amp;C&amp;A&amp;R&amp;F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workbookViewId="0">
      <pane ySplit="1" topLeftCell="A2" activePane="bottomLeft" state="frozen"/>
      <selection pane="bottomLeft" activeCell="B23" sqref="B23"/>
    </sheetView>
  </sheetViews>
  <sheetFormatPr baseColWidth="10" defaultRowHeight="14.25" x14ac:dyDescent="0.2"/>
  <cols>
    <col min="1" max="1" width="15.25" customWidth="1"/>
    <col min="2" max="2" width="11.125" customWidth="1"/>
    <col min="3" max="3" width="10.625" customWidth="1"/>
  </cols>
  <sheetData>
    <row r="1" spans="1:3" ht="15" x14ac:dyDescent="0.25">
      <c r="A1" s="1" t="s">
        <v>0</v>
      </c>
      <c r="B1" s="10">
        <f>SUM(B13:B24)</f>
        <v>5592.4120000000003</v>
      </c>
    </row>
    <row r="3" spans="1:3" x14ac:dyDescent="0.2">
      <c r="A3" s="11" t="s">
        <v>1</v>
      </c>
      <c r="B3" s="12">
        <v>43827</v>
      </c>
    </row>
    <row r="4" spans="1:3" x14ac:dyDescent="0.2">
      <c r="A4" s="11" t="s">
        <v>20</v>
      </c>
      <c r="B4" s="12">
        <f>Planning!L85</f>
        <v>44651</v>
      </c>
    </row>
    <row r="5" spans="1:3" x14ac:dyDescent="0.2">
      <c r="A5" t="s">
        <v>2</v>
      </c>
      <c r="B5">
        <f>Planning!G3</f>
        <v>86</v>
      </c>
    </row>
    <row r="6" spans="1:3" x14ac:dyDescent="0.2">
      <c r="A6" t="s">
        <v>26</v>
      </c>
      <c r="B6">
        <f>Planning!N3</f>
        <v>7438</v>
      </c>
    </row>
    <row r="7" spans="1:3" x14ac:dyDescent="0.2">
      <c r="A7" t="s">
        <v>3</v>
      </c>
      <c r="B7" s="2">
        <f>B6</f>
        <v>7438</v>
      </c>
    </row>
    <row r="10" spans="1:3" x14ac:dyDescent="0.2">
      <c r="A10" t="s">
        <v>4</v>
      </c>
      <c r="B10">
        <v>12</v>
      </c>
    </row>
    <row r="11" spans="1:3" x14ac:dyDescent="0.2">
      <c r="A11" t="s">
        <v>5</v>
      </c>
      <c r="B11" s="9">
        <f>B7*B10/100</f>
        <v>892.56</v>
      </c>
    </row>
    <row r="12" spans="1:3" x14ac:dyDescent="0.2">
      <c r="A12" t="s">
        <v>6</v>
      </c>
      <c r="B12">
        <v>1.45</v>
      </c>
    </row>
    <row r="13" spans="1:3" x14ac:dyDescent="0.2">
      <c r="A13" t="s">
        <v>7</v>
      </c>
      <c r="B13" s="28">
        <f>B11*B12</f>
        <v>1294.212</v>
      </c>
    </row>
    <row r="14" spans="1:3" x14ac:dyDescent="0.2">
      <c r="B14" s="29"/>
    </row>
    <row r="15" spans="1:3" x14ac:dyDescent="0.2">
      <c r="A15" t="s">
        <v>8</v>
      </c>
      <c r="B15" s="29">
        <v>400</v>
      </c>
      <c r="C15" t="s">
        <v>9</v>
      </c>
    </row>
    <row r="16" spans="1:3" x14ac:dyDescent="0.2">
      <c r="B16" s="29"/>
    </row>
    <row r="17" spans="1:3" x14ac:dyDescent="0.2">
      <c r="A17" t="s">
        <v>25</v>
      </c>
      <c r="B17" s="65">
        <f>Planning!K3</f>
        <v>348.2</v>
      </c>
      <c r="C17" s="31"/>
    </row>
    <row r="18" spans="1:3" x14ac:dyDescent="0.2">
      <c r="A18" t="s">
        <v>10</v>
      </c>
      <c r="B18" s="65">
        <v>1000</v>
      </c>
    </row>
    <row r="19" spans="1:3" x14ac:dyDescent="0.2">
      <c r="A19" t="s">
        <v>11</v>
      </c>
      <c r="B19" s="65">
        <v>200</v>
      </c>
    </row>
    <row r="20" spans="1:3" x14ac:dyDescent="0.2">
      <c r="A20" t="s">
        <v>12</v>
      </c>
      <c r="B20" s="65">
        <v>150</v>
      </c>
      <c r="C20" t="s">
        <v>13</v>
      </c>
    </row>
    <row r="21" spans="1:3" x14ac:dyDescent="0.2">
      <c r="A21" t="s">
        <v>14</v>
      </c>
      <c r="B21" s="65">
        <v>200</v>
      </c>
    </row>
    <row r="22" spans="1:3" x14ac:dyDescent="0.2">
      <c r="A22" t="s">
        <v>23</v>
      </c>
      <c r="B22" s="65">
        <v>1000</v>
      </c>
    </row>
    <row r="23" spans="1:3" x14ac:dyDescent="0.2">
      <c r="A23" t="s">
        <v>112</v>
      </c>
      <c r="B23" s="65">
        <v>1000</v>
      </c>
    </row>
    <row r="24" spans="1:3" x14ac:dyDescent="0.2">
      <c r="B24" s="29"/>
    </row>
    <row r="27" spans="1:3" x14ac:dyDescent="0.2">
      <c r="C27" s="3"/>
    </row>
    <row r="30" spans="1:3" x14ac:dyDescent="0.2">
      <c r="A30" s="13"/>
      <c r="B30" s="37"/>
    </row>
  </sheetData>
  <pageMargins left="0" right="0" top="0.39409448818897641" bottom="0.39409448818897641" header="0" footer="0"/>
  <pageSetup paperSize="9" fitToWidth="0" fitToHeight="0" pageOrder="overThenDown" orientation="landscape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5918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Planning</vt:lpstr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Joel PORRET</cp:lastModifiedBy>
  <cp:revision>42</cp:revision>
  <cp:lastPrinted>2021-11-02T16:51:54Z</cp:lastPrinted>
  <dcterms:created xsi:type="dcterms:W3CDTF">2018-12-10T14:47:30Z</dcterms:created>
  <dcterms:modified xsi:type="dcterms:W3CDTF">2021-11-17T20:10:52Z</dcterms:modified>
</cp:coreProperties>
</file>